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6" windowHeight="8190" tabRatio="495" activeTab="3"/>
  </bookViews>
  <sheets>
    <sheet name="Tiering" sheetId="3" r:id="rId1"/>
    <sheet name="2016 Tables" sheetId="7" r:id="rId2"/>
    <sheet name="2017 Tables" sheetId="2" r:id="rId3"/>
    <sheet name="Calculator 2017" sheetId="10" r:id="rId4"/>
  </sheets>
  <externalReferences>
    <externalReference r:id="rId5"/>
  </externalReferences>
  <definedNames>
    <definedName name="Dfactor">'2016 Tables'!$G$13</definedName>
    <definedName name="Dmid">'2016 Tables'!$J$13</definedName>
    <definedName name="Doffset">'2016 Tables'!$I$13</definedName>
    <definedName name="Dslope">'2016 Tables'!$H$13</definedName>
    <definedName name="G">'2016 Tables'!$A$13</definedName>
    <definedName name="m">'2016 Tables'!$C$13</definedName>
    <definedName name="S">'2016 Tables'!$B$13</definedName>
    <definedName name="T">'2016 Tables'!$D$13</definedName>
    <definedName name="Tc">'2016 Tables'!$E$13</definedName>
    <definedName name="Tmax">'2016 Tables'!$F$13</definedName>
  </definedNames>
  <calcPr calcId="125725"/>
</workbook>
</file>

<file path=xl/calcChain.xml><?xml version="1.0" encoding="utf-8"?>
<calcChain xmlns="http://schemas.openxmlformats.org/spreadsheetml/2006/main">
  <c r="A5" i="10"/>
  <c r="A6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O51" i="7" l="1"/>
  <c r="N51"/>
  <c r="M51"/>
  <c r="L51"/>
  <c r="K51"/>
  <c r="J51"/>
  <c r="I51"/>
  <c r="H51"/>
  <c r="G51"/>
  <c r="F51"/>
  <c r="E51"/>
  <c r="D51"/>
  <c r="C51"/>
  <c r="B51"/>
  <c r="A51"/>
  <c r="O50"/>
  <c r="N50"/>
  <c r="M50"/>
  <c r="L50"/>
  <c r="K50"/>
  <c r="J50"/>
  <c r="I50"/>
  <c r="H50"/>
  <c r="G50"/>
  <c r="F50"/>
  <c r="E50"/>
  <c r="D50"/>
  <c r="C50"/>
  <c r="B50"/>
  <c r="A50"/>
  <c r="O49"/>
  <c r="N49"/>
  <c r="M49"/>
  <c r="L49"/>
  <c r="K49"/>
  <c r="J49"/>
  <c r="I49"/>
  <c r="H49"/>
  <c r="G49"/>
  <c r="F49"/>
  <c r="E49"/>
  <c r="D49"/>
  <c r="C49"/>
  <c r="B49"/>
  <c r="A49"/>
  <c r="O48"/>
  <c r="N48"/>
  <c r="M48"/>
  <c r="L48"/>
  <c r="K48"/>
  <c r="J48"/>
  <c r="I48"/>
  <c r="H48"/>
  <c r="G48"/>
  <c r="F48"/>
  <c r="E48"/>
  <c r="D48"/>
  <c r="C48"/>
  <c r="B48"/>
  <c r="A48"/>
  <c r="O47"/>
  <c r="N47"/>
  <c r="M47"/>
  <c r="L47"/>
  <c r="K47"/>
  <c r="J47"/>
  <c r="I47"/>
  <c r="H47"/>
  <c r="G47"/>
  <c r="F47"/>
  <c r="E47"/>
  <c r="D47"/>
  <c r="C47"/>
  <c r="B47"/>
  <c r="A47"/>
  <c r="O46"/>
  <c r="N46"/>
  <c r="M46"/>
  <c r="L46"/>
  <c r="K46"/>
  <c r="J46"/>
  <c r="I46"/>
  <c r="H46"/>
  <c r="G46"/>
  <c r="F46"/>
  <c r="E46"/>
  <c r="D46"/>
  <c r="C46"/>
  <c r="B46"/>
  <c r="A46"/>
  <c r="O45"/>
  <c r="N45"/>
  <c r="M45"/>
  <c r="L45"/>
  <c r="K45"/>
  <c r="J45"/>
  <c r="I45"/>
  <c r="H45"/>
  <c r="G45"/>
  <c r="F45"/>
  <c r="E45"/>
  <c r="D45"/>
  <c r="C45"/>
  <c r="B45"/>
  <c r="A45"/>
  <c r="O44"/>
  <c r="N44"/>
  <c r="M44"/>
  <c r="L44"/>
  <c r="K44"/>
  <c r="J44"/>
  <c r="I44"/>
  <c r="H44"/>
  <c r="G44"/>
  <c r="F44"/>
  <c r="E44"/>
  <c r="D44"/>
  <c r="C44"/>
  <c r="B44"/>
  <c r="A44"/>
  <c r="O43"/>
  <c r="N43"/>
  <c r="M43"/>
  <c r="L43"/>
  <c r="K43"/>
  <c r="J43"/>
  <c r="I43"/>
  <c r="H43"/>
  <c r="G43"/>
  <c r="F43"/>
  <c r="E43"/>
  <c r="D43"/>
  <c r="C43"/>
  <c r="B43"/>
  <c r="A43"/>
  <c r="O42"/>
  <c r="N42"/>
  <c r="M42"/>
  <c r="L42"/>
  <c r="K42"/>
  <c r="J42"/>
  <c r="I42"/>
  <c r="H42"/>
  <c r="G42"/>
  <c r="F42"/>
  <c r="E42"/>
  <c r="D42"/>
  <c r="C42"/>
  <c r="B42"/>
  <c r="A42"/>
  <c r="O41"/>
  <c r="N41"/>
  <c r="M41"/>
  <c r="L41"/>
  <c r="K41"/>
  <c r="J41"/>
  <c r="I41"/>
  <c r="H41"/>
  <c r="G41"/>
  <c r="F41"/>
  <c r="E41"/>
  <c r="D41"/>
  <c r="C41"/>
  <c r="B41"/>
  <c r="A41"/>
  <c r="O40"/>
  <c r="N40"/>
  <c r="M40"/>
  <c r="L40"/>
  <c r="K40"/>
  <c r="J40"/>
  <c r="I40"/>
  <c r="H40"/>
  <c r="G40"/>
  <c r="F40"/>
  <c r="E40"/>
  <c r="D40"/>
  <c r="C40"/>
  <c r="B40"/>
  <c r="A40"/>
  <c r="O39"/>
  <c r="N39"/>
  <c r="M39"/>
  <c r="L39"/>
  <c r="K39"/>
  <c r="J39"/>
  <c r="I39"/>
  <c r="H39"/>
  <c r="G39"/>
  <c r="F39"/>
  <c r="E39"/>
  <c r="D39"/>
  <c r="C39"/>
  <c r="B39"/>
  <c r="A39"/>
  <c r="O38"/>
  <c r="N38"/>
  <c r="M38"/>
  <c r="L38"/>
  <c r="K38"/>
  <c r="J38"/>
  <c r="I38"/>
  <c r="H38"/>
  <c r="G38"/>
  <c r="F38"/>
  <c r="E38"/>
  <c r="D38"/>
  <c r="C38"/>
  <c r="B38"/>
  <c r="A38"/>
  <c r="O37"/>
  <c r="N37"/>
  <c r="M37"/>
  <c r="L37"/>
  <c r="K37"/>
  <c r="J37"/>
  <c r="I37"/>
  <c r="H37"/>
  <c r="G37"/>
  <c r="F37"/>
  <c r="E37"/>
  <c r="D37"/>
  <c r="C37"/>
  <c r="B37"/>
  <c r="A37"/>
  <c r="O36"/>
  <c r="N36"/>
  <c r="M36"/>
  <c r="L36"/>
  <c r="K36"/>
  <c r="J36"/>
  <c r="I36"/>
  <c r="H36"/>
  <c r="G36"/>
  <c r="F36"/>
  <c r="E36"/>
  <c r="D36"/>
  <c r="C36"/>
  <c r="B36"/>
  <c r="A36"/>
  <c r="O35"/>
  <c r="N35"/>
  <c r="M35"/>
  <c r="L35"/>
  <c r="K35"/>
  <c r="J35"/>
  <c r="I35"/>
  <c r="H35"/>
  <c r="G35"/>
  <c r="F35"/>
  <c r="E35"/>
  <c r="D35"/>
  <c r="C35"/>
  <c r="B35"/>
  <c r="A35"/>
  <c r="O34"/>
  <c r="N34"/>
  <c r="M34"/>
  <c r="L34"/>
  <c r="K34"/>
  <c r="J34"/>
  <c r="I34"/>
  <c r="H34"/>
  <c r="G34"/>
  <c r="F34"/>
  <c r="E34"/>
  <c r="D34"/>
  <c r="C34"/>
  <c r="B34"/>
  <c r="A34"/>
  <c r="Q33"/>
  <c r="P33"/>
  <c r="O33"/>
  <c r="N33"/>
  <c r="M33"/>
  <c r="L33"/>
  <c r="K33"/>
  <c r="J33"/>
  <c r="I33"/>
  <c r="H33"/>
  <c r="G33"/>
  <c r="F33"/>
  <c r="E33"/>
  <c r="D33"/>
  <c r="C33"/>
  <c r="B33"/>
  <c r="A33"/>
  <c r="Q32"/>
  <c r="P32"/>
  <c r="O32"/>
  <c r="N32"/>
  <c r="M32"/>
  <c r="L32"/>
  <c r="K32"/>
  <c r="J32"/>
  <c r="I32"/>
  <c r="H32"/>
  <c r="G32"/>
  <c r="F32"/>
  <c r="E32"/>
  <c r="D32"/>
  <c r="C32"/>
  <c r="B32"/>
  <c r="A32"/>
  <c r="Q31"/>
  <c r="P31"/>
  <c r="O31"/>
  <c r="N31"/>
  <c r="M31"/>
  <c r="L31"/>
  <c r="K31"/>
  <c r="J31"/>
  <c r="I31"/>
  <c r="H31"/>
  <c r="G31"/>
  <c r="F31"/>
  <c r="E31"/>
  <c r="D31"/>
  <c r="C31"/>
  <c r="B31"/>
  <c r="A31"/>
  <c r="Q30"/>
  <c r="P30"/>
  <c r="O30"/>
  <c r="N30"/>
  <c r="M30"/>
  <c r="L30"/>
  <c r="K30"/>
  <c r="J30"/>
  <c r="I30"/>
  <c r="H30"/>
  <c r="G30"/>
  <c r="F30"/>
  <c r="E30"/>
  <c r="D30"/>
  <c r="C30"/>
  <c r="B30"/>
  <c r="A30"/>
  <c r="Q29"/>
  <c r="P29"/>
  <c r="O29"/>
  <c r="N29"/>
  <c r="M29"/>
  <c r="L29"/>
  <c r="K29"/>
  <c r="J29"/>
  <c r="I29"/>
  <c r="H29"/>
  <c r="G29"/>
  <c r="F29"/>
  <c r="E29"/>
  <c r="D29"/>
  <c r="C29"/>
  <c r="B29"/>
  <c r="A29"/>
  <c r="Q28"/>
  <c r="P28"/>
  <c r="O28"/>
  <c r="N28"/>
  <c r="M28"/>
  <c r="L28"/>
  <c r="K28"/>
  <c r="J28"/>
  <c r="I28"/>
  <c r="H28"/>
  <c r="G28"/>
  <c r="F28"/>
  <c r="E28"/>
  <c r="D28"/>
  <c r="C28"/>
  <c r="B28"/>
  <c r="A28"/>
  <c r="Q27"/>
  <c r="P27"/>
  <c r="O27"/>
  <c r="N27"/>
  <c r="M27"/>
  <c r="L27"/>
  <c r="K27"/>
  <c r="J27"/>
  <c r="I27"/>
  <c r="H27"/>
  <c r="G27"/>
  <c r="F27"/>
  <c r="E27"/>
  <c r="D27"/>
  <c r="C27"/>
  <c r="B27"/>
  <c r="A27"/>
  <c r="Q26"/>
  <c r="P26"/>
  <c r="O26"/>
  <c r="N26"/>
  <c r="M26"/>
  <c r="L26"/>
  <c r="K26"/>
  <c r="J26"/>
  <c r="I26"/>
  <c r="H26"/>
  <c r="G26"/>
  <c r="F26"/>
  <c r="E26"/>
  <c r="D26"/>
  <c r="C26"/>
  <c r="B26"/>
  <c r="A26"/>
  <c r="Q25"/>
  <c r="P25"/>
  <c r="O25"/>
  <c r="N25"/>
  <c r="M25"/>
  <c r="L25"/>
  <c r="K25"/>
  <c r="J25"/>
  <c r="I25"/>
  <c r="H25"/>
  <c r="G25"/>
  <c r="F25"/>
  <c r="E25"/>
  <c r="D25"/>
  <c r="C25"/>
  <c r="B25"/>
  <c r="A25"/>
  <c r="Q24"/>
  <c r="P24"/>
  <c r="O24"/>
  <c r="N24"/>
  <c r="M24"/>
  <c r="L24"/>
  <c r="K24"/>
  <c r="J24"/>
  <c r="I24"/>
  <c r="H24"/>
  <c r="G24"/>
  <c r="F24"/>
  <c r="E24"/>
  <c r="D24"/>
  <c r="C24"/>
  <c r="B24"/>
  <c r="A24"/>
  <c r="Q23"/>
  <c r="P23"/>
  <c r="O23"/>
  <c r="N23"/>
  <c r="M23"/>
  <c r="L23"/>
  <c r="K23"/>
  <c r="J23"/>
  <c r="I23"/>
  <c r="H23"/>
  <c r="G23"/>
  <c r="F23"/>
  <c r="E23"/>
  <c r="D23"/>
  <c r="C23"/>
  <c r="B23"/>
  <c r="A23"/>
  <c r="Q22"/>
  <c r="P22"/>
  <c r="O22"/>
  <c r="N22"/>
  <c r="M22"/>
  <c r="L22"/>
  <c r="K22"/>
  <c r="J22"/>
  <c r="I22"/>
  <c r="H22"/>
  <c r="G22"/>
  <c r="F22"/>
  <c r="E22"/>
  <c r="D22"/>
  <c r="C22"/>
  <c r="B22"/>
  <c r="A22"/>
  <c r="Q21"/>
  <c r="P21"/>
  <c r="O21"/>
  <c r="N21"/>
  <c r="M21"/>
  <c r="L21"/>
  <c r="K21"/>
  <c r="J21"/>
  <c r="I21"/>
  <c r="H21"/>
  <c r="G21"/>
  <c r="F21"/>
  <c r="E21"/>
  <c r="D21"/>
  <c r="C21"/>
  <c r="B21"/>
  <c r="A21"/>
  <c r="Q20"/>
  <c r="P20"/>
  <c r="O20"/>
  <c r="N20"/>
  <c r="M20"/>
  <c r="L20"/>
  <c r="K20"/>
  <c r="J20"/>
  <c r="I20"/>
  <c r="H20"/>
  <c r="G20"/>
  <c r="F20"/>
  <c r="E20"/>
  <c r="D20"/>
  <c r="C20"/>
  <c r="B20"/>
  <c r="A20"/>
  <c r="Q19"/>
  <c r="P19"/>
  <c r="O19"/>
  <c r="N19"/>
  <c r="M19"/>
  <c r="L19"/>
  <c r="K19"/>
  <c r="J19"/>
  <c r="I19"/>
  <c r="H19"/>
  <c r="G19"/>
  <c r="F19"/>
  <c r="E19"/>
  <c r="D19"/>
  <c r="C19"/>
  <c r="B19"/>
  <c r="A19"/>
  <c r="Q18"/>
  <c r="P18"/>
  <c r="O18"/>
  <c r="N18"/>
  <c r="M18"/>
  <c r="L18"/>
  <c r="K18"/>
  <c r="J18"/>
  <c r="I18"/>
  <c r="H18"/>
  <c r="G18"/>
  <c r="F18"/>
  <c r="E18"/>
  <c r="D18"/>
  <c r="C18"/>
  <c r="B18"/>
  <c r="A18"/>
  <c r="Q17"/>
  <c r="P17"/>
  <c r="O17"/>
  <c r="N17"/>
  <c r="M17"/>
  <c r="L17"/>
  <c r="K17"/>
  <c r="J17"/>
  <c r="I17"/>
  <c r="H17"/>
  <c r="G17"/>
  <c r="F17"/>
  <c r="E17"/>
  <c r="D17"/>
  <c r="C17"/>
  <c r="B17"/>
  <c r="A17"/>
  <c r="Q16"/>
  <c r="P16"/>
  <c r="O16"/>
  <c r="N16"/>
  <c r="M16"/>
  <c r="L16"/>
  <c r="K16"/>
  <c r="J16"/>
  <c r="I16"/>
  <c r="H16"/>
  <c r="G16"/>
  <c r="F16"/>
  <c r="E16"/>
  <c r="D16"/>
  <c r="C16"/>
  <c r="B16"/>
  <c r="A16"/>
  <c r="Q15"/>
  <c r="P15"/>
  <c r="O15"/>
  <c r="N15"/>
  <c r="M15"/>
  <c r="L15"/>
  <c r="K15"/>
  <c r="J15"/>
  <c r="I15"/>
  <c r="H15"/>
  <c r="G15"/>
  <c r="F15"/>
  <c r="E15"/>
  <c r="D15"/>
  <c r="C15"/>
  <c r="B15"/>
  <c r="A15"/>
  <c r="J13"/>
  <c r="I13"/>
  <c r="H13"/>
  <c r="G13"/>
  <c r="F13"/>
  <c r="E13"/>
  <c r="D13"/>
  <c r="C13"/>
  <c r="B13"/>
  <c r="A13"/>
  <c r="J12"/>
  <c r="I12"/>
  <c r="H12"/>
  <c r="G12"/>
  <c r="F12"/>
  <c r="E12"/>
  <c r="D12"/>
  <c r="C12"/>
  <c r="B12"/>
  <c r="A12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5"/>
  <c r="E5"/>
  <c r="D5"/>
  <c r="C5"/>
  <c r="B5"/>
  <c r="A5"/>
  <c r="F4"/>
  <c r="E4"/>
  <c r="D4"/>
  <c r="C4"/>
  <c r="B4"/>
  <c r="A4"/>
  <c r="F3"/>
  <c r="E3"/>
  <c r="D3"/>
  <c r="C3"/>
  <c r="B3"/>
  <c r="A3"/>
  <c r="F2"/>
  <c r="E2"/>
  <c r="D2"/>
  <c r="C2"/>
  <c r="B2"/>
  <c r="A2"/>
  <c r="F1"/>
  <c r="E1"/>
  <c r="D1"/>
  <c r="C1"/>
  <c r="B1"/>
  <c r="A1"/>
  <c r="E513" i="10" l="1"/>
  <c r="E509"/>
  <c r="E505"/>
  <c r="E501"/>
  <c r="E497"/>
  <c r="E493"/>
  <c r="E489"/>
  <c r="E485"/>
  <c r="E481"/>
  <c r="E477"/>
  <c r="E473"/>
  <c r="E469"/>
  <c r="E465"/>
  <c r="E461"/>
  <c r="E457"/>
  <c r="E453"/>
  <c r="E449"/>
  <c r="E445"/>
  <c r="E441"/>
  <c r="E437"/>
  <c r="E433"/>
  <c r="E429"/>
  <c r="E425"/>
  <c r="E421"/>
  <c r="E417"/>
  <c r="E413"/>
  <c r="E409"/>
  <c r="E405"/>
  <c r="E401"/>
  <c r="E397"/>
  <c r="E393"/>
  <c r="E389"/>
  <c r="E385"/>
  <c r="E381"/>
  <c r="E377"/>
  <c r="E373"/>
  <c r="E369"/>
  <c r="E365"/>
  <c r="E361"/>
  <c r="E357"/>
  <c r="E353"/>
  <c r="E349"/>
  <c r="E345"/>
  <c r="E341"/>
  <c r="E337"/>
  <c r="E333"/>
  <c r="E329"/>
  <c r="E325"/>
  <c r="E321"/>
  <c r="E317"/>
  <c r="E313"/>
  <c r="E309"/>
  <c r="E305"/>
  <c r="E301"/>
  <c r="E297"/>
  <c r="E293"/>
  <c r="E289"/>
  <c r="E285"/>
  <c r="E281"/>
  <c r="E277"/>
  <c r="E273"/>
  <c r="E269"/>
  <c r="E265"/>
  <c r="E261"/>
  <c r="E257"/>
  <c r="E253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153"/>
  <c r="E149"/>
  <c r="E145"/>
  <c r="E141"/>
  <c r="E137"/>
  <c r="E133"/>
  <c r="E129"/>
  <c r="E125"/>
  <c r="E121"/>
  <c r="E117"/>
  <c r="E113"/>
  <c r="E109"/>
  <c r="E105"/>
  <c r="E101"/>
  <c r="E97"/>
  <c r="E93"/>
  <c r="E89"/>
  <c r="E85"/>
  <c r="E81"/>
  <c r="E77"/>
  <c r="E73"/>
  <c r="E69"/>
  <c r="E65"/>
  <c r="E61"/>
  <c r="E57"/>
  <c r="E53"/>
  <c r="E49"/>
  <c r="E45"/>
  <c r="E41"/>
  <c r="E37"/>
  <c r="E33"/>
  <c r="E29"/>
  <c r="E25"/>
  <c r="E21"/>
  <c r="E17"/>
  <c r="E13"/>
  <c r="E9"/>
  <c r="E5"/>
  <c r="E514"/>
  <c r="E506"/>
  <c r="E502"/>
  <c r="E498"/>
  <c r="E494"/>
  <c r="E490"/>
  <c r="E486"/>
  <c r="E482"/>
  <c r="E474"/>
  <c r="E466"/>
  <c r="E462"/>
  <c r="E454"/>
  <c r="E446"/>
  <c r="E438"/>
  <c r="E430"/>
  <c r="E422"/>
  <c r="E418"/>
  <c r="E410"/>
  <c r="E402"/>
  <c r="E394"/>
  <c r="E386"/>
  <c r="E382"/>
  <c r="E374"/>
  <c r="E366"/>
  <c r="E358"/>
  <c r="E350"/>
  <c r="E346"/>
  <c r="E338"/>
  <c r="E330"/>
  <c r="E322"/>
  <c r="E314"/>
  <c r="E310"/>
  <c r="E302"/>
  <c r="E294"/>
  <c r="E286"/>
  <c r="E278"/>
  <c r="E274"/>
  <c r="E266"/>
  <c r="E258"/>
  <c r="E250"/>
  <c r="E242"/>
  <c r="E238"/>
  <c r="E230"/>
  <c r="E222"/>
  <c r="E214"/>
  <c r="E210"/>
  <c r="E202"/>
  <c r="E198"/>
  <c r="E190"/>
  <c r="E182"/>
  <c r="E178"/>
  <c r="E170"/>
  <c r="E162"/>
  <c r="E154"/>
  <c r="E146"/>
  <c r="E142"/>
  <c r="E134"/>
  <c r="E126"/>
  <c r="E118"/>
  <c r="E110"/>
  <c r="E102"/>
  <c r="E94"/>
  <c r="E86"/>
  <c r="E82"/>
  <c r="E74"/>
  <c r="E66"/>
  <c r="E58"/>
  <c r="E54"/>
  <c r="E46"/>
  <c r="E38"/>
  <c r="E30"/>
  <c r="E22"/>
  <c r="E18"/>
  <c r="E10"/>
  <c r="E71"/>
  <c r="E59"/>
  <c r="E51"/>
  <c r="E43"/>
  <c r="E31"/>
  <c r="E19"/>
  <c r="E7"/>
  <c r="E504"/>
  <c r="E492"/>
  <c r="E480"/>
  <c r="E468"/>
  <c r="E456"/>
  <c r="E440"/>
  <c r="E424"/>
  <c r="E408"/>
  <c r="E392"/>
  <c r="E376"/>
  <c r="E360"/>
  <c r="E344"/>
  <c r="E328"/>
  <c r="E308"/>
  <c r="E296"/>
  <c r="E280"/>
  <c r="E272"/>
  <c r="E256"/>
  <c r="E240"/>
  <c r="E224"/>
  <c r="E208"/>
  <c r="E196"/>
  <c r="E180"/>
  <c r="E164"/>
  <c r="E156"/>
  <c r="E140"/>
  <c r="E124"/>
  <c r="E108"/>
  <c r="E92"/>
  <c r="E84"/>
  <c r="E72"/>
  <c r="E56"/>
  <c r="E40"/>
  <c r="E24"/>
  <c r="E16"/>
  <c r="E510"/>
  <c r="E478"/>
  <c r="E470"/>
  <c r="E458"/>
  <c r="E450"/>
  <c r="E442"/>
  <c r="E434"/>
  <c r="E426"/>
  <c r="E414"/>
  <c r="E406"/>
  <c r="E398"/>
  <c r="E390"/>
  <c r="E378"/>
  <c r="E370"/>
  <c r="E362"/>
  <c r="E354"/>
  <c r="E342"/>
  <c r="E334"/>
  <c r="E326"/>
  <c r="E318"/>
  <c r="E306"/>
  <c r="E298"/>
  <c r="E290"/>
  <c r="E282"/>
  <c r="E270"/>
  <c r="E262"/>
  <c r="E254"/>
  <c r="E246"/>
  <c r="E234"/>
  <c r="E226"/>
  <c r="E218"/>
  <c r="E206"/>
  <c r="E194"/>
  <c r="E186"/>
  <c r="E174"/>
  <c r="E166"/>
  <c r="E158"/>
  <c r="E150"/>
  <c r="E138"/>
  <c r="E130"/>
  <c r="E122"/>
  <c r="E114"/>
  <c r="E106"/>
  <c r="E98"/>
  <c r="E90"/>
  <c r="E78"/>
  <c r="E70"/>
  <c r="E62"/>
  <c r="E50"/>
  <c r="E42"/>
  <c r="E34"/>
  <c r="E26"/>
  <c r="E14"/>
  <c r="E6"/>
  <c r="E63"/>
  <c r="E47"/>
  <c r="E35"/>
  <c r="E23"/>
  <c r="E11"/>
  <c r="E512"/>
  <c r="E500"/>
  <c r="E488"/>
  <c r="E472"/>
  <c r="E460"/>
  <c r="E448"/>
  <c r="E432"/>
  <c r="E416"/>
  <c r="E400"/>
  <c r="E384"/>
  <c r="E368"/>
  <c r="E352"/>
  <c r="E336"/>
  <c r="E320"/>
  <c r="E304"/>
  <c r="E284"/>
  <c r="E268"/>
  <c r="E252"/>
  <c r="E236"/>
  <c r="E220"/>
  <c r="E204"/>
  <c r="E188"/>
  <c r="E172"/>
  <c r="E152"/>
  <c r="E136"/>
  <c r="E120"/>
  <c r="E100"/>
  <c r="E80"/>
  <c r="E60"/>
  <c r="E48"/>
  <c r="E32"/>
  <c r="E12"/>
  <c r="E515"/>
  <c r="E511"/>
  <c r="E507"/>
  <c r="E503"/>
  <c r="E499"/>
  <c r="E495"/>
  <c r="E491"/>
  <c r="E487"/>
  <c r="E483"/>
  <c r="E479"/>
  <c r="E475"/>
  <c r="E471"/>
  <c r="E467"/>
  <c r="E463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9"/>
  <c r="E355"/>
  <c r="E351"/>
  <c r="E347"/>
  <c r="E343"/>
  <c r="E339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151"/>
  <c r="E147"/>
  <c r="E143"/>
  <c r="E139"/>
  <c r="E135"/>
  <c r="E131"/>
  <c r="E127"/>
  <c r="E123"/>
  <c r="E119"/>
  <c r="E115"/>
  <c r="E111"/>
  <c r="E107"/>
  <c r="E103"/>
  <c r="E99"/>
  <c r="E95"/>
  <c r="E91"/>
  <c r="E87"/>
  <c r="E83"/>
  <c r="E79"/>
  <c r="E75"/>
  <c r="E67"/>
  <c r="E55"/>
  <c r="E39"/>
  <c r="E27"/>
  <c r="E15"/>
  <c r="E508"/>
  <c r="E496"/>
  <c r="E476"/>
  <c r="E464"/>
  <c r="E452"/>
  <c r="E436"/>
  <c r="E420"/>
  <c r="E404"/>
  <c r="E388"/>
  <c r="E372"/>
  <c r="E356"/>
  <c r="E340"/>
  <c r="E324"/>
  <c r="E312"/>
  <c r="E292"/>
  <c r="E276"/>
  <c r="E260"/>
  <c r="E244"/>
  <c r="E228"/>
  <c r="E212"/>
  <c r="E192"/>
  <c r="E176"/>
  <c r="E160"/>
  <c r="E144"/>
  <c r="E128"/>
  <c r="E112"/>
  <c r="E96"/>
  <c r="E76"/>
  <c r="E64"/>
  <c r="E52"/>
  <c r="E36"/>
  <c r="E20"/>
  <c r="E4"/>
  <c r="E484"/>
  <c r="E444"/>
  <c r="E428"/>
  <c r="E412"/>
  <c r="E396"/>
  <c r="E380"/>
  <c r="E364"/>
  <c r="E348"/>
  <c r="E332"/>
  <c r="E316"/>
  <c r="E300"/>
  <c r="E288"/>
  <c r="E264"/>
  <c r="E248"/>
  <c r="E232"/>
  <c r="E216"/>
  <c r="E200"/>
  <c r="E184"/>
  <c r="E168"/>
  <c r="E148"/>
  <c r="E132"/>
  <c r="E116"/>
  <c r="E104"/>
  <c r="E88"/>
  <c r="E68"/>
  <c r="E44"/>
  <c r="E28"/>
  <c r="E8"/>
  <c r="A2"/>
  <c r="B2" l="1"/>
  <c r="C8" l="1"/>
  <c r="C7"/>
  <c r="C11"/>
  <c r="C6"/>
  <c r="C10"/>
  <c r="C5"/>
  <c r="C9"/>
  <c r="C4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B100"/>
  <c r="C101"/>
  <c r="B101"/>
  <c r="C102"/>
  <c r="B102"/>
  <c r="B103"/>
  <c r="C103"/>
  <c r="C104"/>
  <c r="B104"/>
  <c r="C105"/>
  <c r="B105"/>
  <c r="B106"/>
  <c r="C106"/>
  <c r="B107"/>
  <c r="C107"/>
  <c r="C108"/>
  <c r="B108"/>
  <c r="C109"/>
  <c r="B109"/>
  <c r="C110"/>
  <c r="B110"/>
  <c r="B111"/>
  <c r="C111"/>
  <c r="C112"/>
  <c r="B112"/>
  <c r="C113"/>
  <c r="B113"/>
  <c r="B114"/>
  <c r="C114"/>
  <c r="C115"/>
  <c r="B115"/>
  <c r="C116"/>
  <c r="B116"/>
  <c r="C117"/>
  <c r="B117"/>
  <c r="C118"/>
  <c r="B118"/>
  <c r="C119"/>
  <c r="B119"/>
  <c r="C120"/>
  <c r="B120"/>
  <c r="C121"/>
  <c r="B121"/>
  <c r="C122"/>
  <c r="B122"/>
  <c r="C123"/>
  <c r="B123"/>
  <c r="C124"/>
  <c r="B124"/>
  <c r="C125"/>
  <c r="B125"/>
  <c r="C126"/>
  <c r="B126"/>
  <c r="C127"/>
  <c r="B127"/>
  <c r="C128"/>
  <c r="B128"/>
  <c r="C129"/>
  <c r="B129"/>
  <c r="C130"/>
  <c r="B130"/>
  <c r="C131"/>
  <c r="B131"/>
  <c r="B53" l="1"/>
  <c r="B29"/>
  <c r="B49"/>
  <c r="B20"/>
  <c r="B51"/>
  <c r="B74"/>
  <c r="B72"/>
  <c r="B30"/>
  <c r="B70"/>
  <c r="B42"/>
  <c r="B73"/>
  <c r="B68"/>
  <c r="B57"/>
  <c r="B67"/>
  <c r="B8"/>
  <c r="B94"/>
  <c r="B50"/>
  <c r="B22"/>
  <c r="B21"/>
  <c r="B52"/>
  <c r="B33"/>
  <c r="B35"/>
  <c r="B89"/>
  <c r="B90"/>
  <c r="B39"/>
  <c r="B76"/>
  <c r="B56"/>
  <c r="B15"/>
  <c r="B54"/>
  <c r="B78"/>
  <c r="B93"/>
  <c r="B86"/>
  <c r="B11"/>
  <c r="B97"/>
  <c r="B17"/>
  <c r="B7"/>
  <c r="B98"/>
  <c r="B75"/>
  <c r="B25"/>
  <c r="B83"/>
  <c r="B37"/>
  <c r="B61"/>
  <c r="B88"/>
  <c r="B79"/>
  <c r="B82"/>
  <c r="B43"/>
  <c r="B63"/>
  <c r="B23"/>
  <c r="B6"/>
  <c r="B27"/>
  <c r="B87"/>
  <c r="B59"/>
  <c r="B9"/>
  <c r="B14"/>
  <c r="B96"/>
  <c r="B13"/>
  <c r="B48"/>
  <c r="B60"/>
  <c r="B40"/>
  <c r="B92"/>
  <c r="B34"/>
  <c r="B62"/>
  <c r="B4"/>
  <c r="B36"/>
  <c r="B71"/>
  <c r="B28"/>
  <c r="B24"/>
  <c r="B44"/>
  <c r="B10"/>
  <c r="B46"/>
  <c r="B95"/>
  <c r="B65"/>
  <c r="B91"/>
  <c r="B99"/>
  <c r="B66"/>
  <c r="B18"/>
  <c r="B84"/>
  <c r="B81"/>
  <c r="B64"/>
  <c r="B38"/>
  <c r="B80"/>
  <c r="B26"/>
  <c r="B55"/>
  <c r="B31"/>
  <c r="B77"/>
  <c r="B85"/>
  <c r="B16"/>
  <c r="B12"/>
  <c r="B5"/>
  <c r="B69"/>
  <c r="B19"/>
  <c r="B58"/>
  <c r="B45"/>
  <c r="B41"/>
  <c r="B32"/>
  <c r="B47"/>
</calcChain>
</file>

<file path=xl/sharedStrings.xml><?xml version="1.0" encoding="utf-8"?>
<sst xmlns="http://schemas.openxmlformats.org/spreadsheetml/2006/main" count="632" uniqueCount="72">
  <si>
    <t>N</t>
  </si>
  <si>
    <t>Table</t>
  </si>
  <si>
    <t>Difficulty</t>
  </si>
  <si>
    <t>Code</t>
  </si>
  <si>
    <t>FS</t>
  </si>
  <si>
    <t>Nsample</t>
  </si>
  <si>
    <t>D</t>
  </si>
  <si>
    <t>P</t>
  </si>
  <si>
    <t>S</t>
  </si>
  <si>
    <t>Dtable</t>
  </si>
  <si>
    <t>Tier</t>
  </si>
  <si>
    <t>Equivalent</t>
  </si>
  <si>
    <t>CME</t>
  </si>
  <si>
    <t>4C</t>
  </si>
  <si>
    <t>CWE</t>
  </si>
  <si>
    <t>3C</t>
  </si>
  <si>
    <t>CMF</t>
  </si>
  <si>
    <t>CWF</t>
  </si>
  <si>
    <t>CMS</t>
  </si>
  <si>
    <t>CWS</t>
  </si>
  <si>
    <t>JME</t>
  </si>
  <si>
    <t>4J</t>
  </si>
  <si>
    <t>JWE</t>
  </si>
  <si>
    <t>3J</t>
  </si>
  <si>
    <t>JMF</t>
  </si>
  <si>
    <t>JWF</t>
  </si>
  <si>
    <t>JMS</t>
  </si>
  <si>
    <t>JWS</t>
  </si>
  <si>
    <t>SME</t>
  </si>
  <si>
    <t>3S</t>
  </si>
  <si>
    <t>SWE</t>
  </si>
  <si>
    <t>SMF</t>
  </si>
  <si>
    <t>SWF</t>
  </si>
  <si>
    <t>SMS</t>
  </si>
  <si>
    <t>SWS</t>
  </si>
  <si>
    <t>EC</t>
  </si>
  <si>
    <t>FJ</t>
  </si>
  <si>
    <t>1C</t>
  </si>
  <si>
    <t>1J</t>
  </si>
  <si>
    <t>1S</t>
  </si>
  <si>
    <t>2C</t>
  </si>
  <si>
    <t>2J</t>
  </si>
  <si>
    <t>2S</t>
  </si>
  <si>
    <t>4S</t>
  </si>
  <si>
    <t>5C</t>
  </si>
  <si>
    <t>5J</t>
  </si>
  <si>
    <t>5S</t>
  </si>
  <si>
    <t>Legend</t>
  </si>
  <si>
    <t>C</t>
  </si>
  <si>
    <t>Cadet</t>
  </si>
  <si>
    <t>J</t>
  </si>
  <si>
    <t>Junior</t>
  </si>
  <si>
    <t>Senior</t>
  </si>
  <si>
    <t>WF</t>
  </si>
  <si>
    <t>Women's Foil</t>
  </si>
  <si>
    <t>WE</t>
  </si>
  <si>
    <t>Women's Epee</t>
  </si>
  <si>
    <t>WS</t>
  </si>
  <si>
    <t>Women's Sabre</t>
  </si>
  <si>
    <t>MF</t>
  </si>
  <si>
    <t>Men's Foil</t>
  </si>
  <si>
    <t>ME</t>
  </si>
  <si>
    <t>Men's Epee</t>
  </si>
  <si>
    <t>MS</t>
  </si>
  <si>
    <t>Men's Sabre</t>
  </si>
  <si>
    <t>European Cadet</t>
  </si>
  <si>
    <t>FIE Junior</t>
  </si>
  <si>
    <t>FIE Senior</t>
  </si>
  <si>
    <t>[Number]</t>
  </si>
  <si>
    <t>Country Tier</t>
  </si>
  <si>
    <t>Seed/Rank</t>
  </si>
  <si>
    <t>P(FIE)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</si>
</sst>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b/>
      <u/>
      <sz val="9"/>
      <color rgb="FF000000"/>
      <name val="Calibri"/>
      <family val="2"/>
      <charset val="1"/>
    </font>
    <font>
      <sz val="14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quotePrefix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ncing%20Singapore%20Ranking%20System%20Points%20Table%20And%20Constants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icultyTable (2)"/>
      <sheetName val="PointsTable"/>
      <sheetName val="FormulaConstnts"/>
    </sheetNames>
    <sheetDataSet>
      <sheetData sheetId="0">
        <row r="23">
          <cell r="A23" t="str">
            <v>Dtable</v>
          </cell>
          <cell r="B23">
            <v>1</v>
          </cell>
          <cell r="C23">
            <v>5</v>
          </cell>
          <cell r="D23">
            <v>9</v>
          </cell>
          <cell r="E23">
            <v>13</v>
          </cell>
          <cell r="F23">
            <v>17</v>
          </cell>
          <cell r="G23">
            <v>33</v>
          </cell>
          <cell r="H23">
            <v>65</v>
          </cell>
          <cell r="I23">
            <v>97</v>
          </cell>
          <cell r="J23">
            <v>129</v>
          </cell>
          <cell r="K23">
            <v>257</v>
          </cell>
          <cell r="L23">
            <v>385</v>
          </cell>
          <cell r="M23">
            <v>513</v>
          </cell>
          <cell r="N23">
            <v>641</v>
          </cell>
          <cell r="O23">
            <v>769</v>
          </cell>
          <cell r="P23" t="str">
            <v>Tier</v>
          </cell>
          <cell r="Q23" t="str">
            <v>Equivalent</v>
          </cell>
        </row>
        <row r="24">
          <cell r="A24" t="str">
            <v>CME</v>
          </cell>
          <cell r="B24">
            <v>3.6</v>
          </cell>
          <cell r="C24">
            <v>2.52</v>
          </cell>
          <cell r="D24">
            <v>1.08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4</v>
          </cell>
          <cell r="Q24" t="str">
            <v>4C</v>
          </cell>
        </row>
        <row r="25">
          <cell r="A25" t="str">
            <v>CWE</v>
          </cell>
          <cell r="B25">
            <v>5.94</v>
          </cell>
          <cell r="C25">
            <v>4.1580000000000004</v>
          </cell>
          <cell r="D25">
            <v>2.3760000000000003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3</v>
          </cell>
          <cell r="Q25" t="str">
            <v>3C</v>
          </cell>
        </row>
        <row r="26">
          <cell r="A26" t="str">
            <v>CMF</v>
          </cell>
          <cell r="B26">
            <v>5.94</v>
          </cell>
          <cell r="C26">
            <v>4.1580000000000004</v>
          </cell>
          <cell r="D26">
            <v>2.3760000000000003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3</v>
          </cell>
          <cell r="Q26" t="str">
            <v>3C</v>
          </cell>
        </row>
        <row r="27">
          <cell r="A27" t="str">
            <v>CWF</v>
          </cell>
          <cell r="B27">
            <v>5.94</v>
          </cell>
          <cell r="C27">
            <v>4.1580000000000004</v>
          </cell>
          <cell r="D27">
            <v>2.3760000000000003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3</v>
          </cell>
          <cell r="Q27" t="str">
            <v>3C</v>
          </cell>
        </row>
        <row r="28">
          <cell r="A28" t="str">
            <v>CMS</v>
          </cell>
          <cell r="B28">
            <v>3.6</v>
          </cell>
          <cell r="C28">
            <v>2.52</v>
          </cell>
          <cell r="D28">
            <v>1.08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4</v>
          </cell>
          <cell r="Q28" t="str">
            <v>4C</v>
          </cell>
        </row>
        <row r="29">
          <cell r="A29" t="str">
            <v>CWS</v>
          </cell>
          <cell r="B29">
            <v>3.6</v>
          </cell>
          <cell r="C29">
            <v>2.52</v>
          </cell>
          <cell r="D29">
            <v>1.08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4</v>
          </cell>
          <cell r="Q29" t="str">
            <v>4C</v>
          </cell>
        </row>
        <row r="30">
          <cell r="A30" t="str">
            <v>JME</v>
          </cell>
          <cell r="B30">
            <v>4.8000000000000007</v>
          </cell>
          <cell r="C30">
            <v>3.3600000000000003</v>
          </cell>
          <cell r="D30">
            <v>1.4400000000000002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4</v>
          </cell>
          <cell r="Q30" t="str">
            <v>4J</v>
          </cell>
        </row>
        <row r="31">
          <cell r="A31" t="str">
            <v>JWE</v>
          </cell>
          <cell r="B31">
            <v>7.92</v>
          </cell>
          <cell r="C31">
            <v>5.5439999999999996</v>
          </cell>
          <cell r="D31">
            <v>3.1680000000000001</v>
          </cell>
          <cell r="E31">
            <v>1.1879999999999999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3</v>
          </cell>
          <cell r="Q31" t="str">
            <v>3J</v>
          </cell>
        </row>
        <row r="32">
          <cell r="A32" t="str">
            <v>JMF</v>
          </cell>
          <cell r="B32">
            <v>7.92</v>
          </cell>
          <cell r="C32">
            <v>5.5439999999999996</v>
          </cell>
          <cell r="D32">
            <v>3.1680000000000001</v>
          </cell>
          <cell r="E32">
            <v>1.1879999999999999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3</v>
          </cell>
          <cell r="Q32" t="str">
            <v>3J</v>
          </cell>
        </row>
        <row r="33">
          <cell r="A33" t="str">
            <v>JWF</v>
          </cell>
          <cell r="B33">
            <v>7.92</v>
          </cell>
          <cell r="C33">
            <v>5.5439999999999996</v>
          </cell>
          <cell r="D33">
            <v>3.1680000000000001</v>
          </cell>
          <cell r="E33">
            <v>1.1879999999999999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3</v>
          </cell>
          <cell r="Q33" t="str">
            <v>3J</v>
          </cell>
        </row>
        <row r="34">
          <cell r="A34" t="str">
            <v>JMS</v>
          </cell>
          <cell r="B34">
            <v>4.8000000000000007</v>
          </cell>
          <cell r="C34">
            <v>3.3600000000000003</v>
          </cell>
          <cell r="D34">
            <v>1.4400000000000002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4</v>
          </cell>
          <cell r="Q34" t="str">
            <v>4J</v>
          </cell>
        </row>
        <row r="35">
          <cell r="A35" t="str">
            <v>JWS</v>
          </cell>
          <cell r="B35">
            <v>4.8000000000000007</v>
          </cell>
          <cell r="C35">
            <v>3.3600000000000003</v>
          </cell>
          <cell r="D35">
            <v>1.4400000000000002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4</v>
          </cell>
          <cell r="Q35" t="str">
            <v>4J</v>
          </cell>
        </row>
        <row r="36">
          <cell r="A36" t="str">
            <v>SME</v>
          </cell>
          <cell r="B36">
            <v>9.9</v>
          </cell>
          <cell r="C36">
            <v>6.93</v>
          </cell>
          <cell r="D36">
            <v>3.9600000000000004</v>
          </cell>
          <cell r="E36">
            <v>1.4850000000000001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3</v>
          </cell>
          <cell r="Q36" t="str">
            <v>3S</v>
          </cell>
        </row>
        <row r="37">
          <cell r="A37" t="str">
            <v>SWE</v>
          </cell>
          <cell r="B37">
            <v>9.9</v>
          </cell>
          <cell r="C37">
            <v>6.93</v>
          </cell>
          <cell r="D37">
            <v>3.9600000000000004</v>
          </cell>
          <cell r="E37">
            <v>1.4850000000000001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3</v>
          </cell>
          <cell r="Q37" t="str">
            <v>3S</v>
          </cell>
        </row>
        <row r="38">
          <cell r="A38" t="str">
            <v>SMF</v>
          </cell>
          <cell r="B38">
            <v>9.9</v>
          </cell>
          <cell r="C38">
            <v>6.93</v>
          </cell>
          <cell r="D38">
            <v>3.9600000000000004</v>
          </cell>
          <cell r="E38">
            <v>1.4850000000000001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3</v>
          </cell>
          <cell r="Q38" t="str">
            <v>3S</v>
          </cell>
        </row>
        <row r="39">
          <cell r="A39" t="str">
            <v>SWF</v>
          </cell>
          <cell r="B39">
            <v>9.9</v>
          </cell>
          <cell r="C39">
            <v>6.93</v>
          </cell>
          <cell r="D39">
            <v>3.9600000000000004</v>
          </cell>
          <cell r="E39">
            <v>1.4850000000000001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3</v>
          </cell>
          <cell r="Q39" t="str">
            <v>3S</v>
          </cell>
        </row>
        <row r="40">
          <cell r="A40" t="str">
            <v>SMS</v>
          </cell>
          <cell r="B40">
            <v>9.9</v>
          </cell>
          <cell r="C40">
            <v>6.93</v>
          </cell>
          <cell r="D40">
            <v>3.9600000000000004</v>
          </cell>
          <cell r="E40">
            <v>1.4850000000000001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3</v>
          </cell>
          <cell r="Q40" t="str">
            <v>3S</v>
          </cell>
        </row>
        <row r="41">
          <cell r="A41" t="str">
            <v>SWS</v>
          </cell>
          <cell r="B41">
            <v>9.9</v>
          </cell>
          <cell r="C41">
            <v>6.93</v>
          </cell>
          <cell r="D41">
            <v>3.9600000000000004</v>
          </cell>
          <cell r="E41">
            <v>1.4850000000000001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3</v>
          </cell>
          <cell r="Q41" t="str">
            <v>3S</v>
          </cell>
        </row>
        <row r="42">
          <cell r="A42" t="str">
            <v>EC</v>
          </cell>
          <cell r="B42">
            <v>18</v>
          </cell>
          <cell r="C42">
            <v>18</v>
          </cell>
          <cell r="D42">
            <v>18</v>
          </cell>
          <cell r="E42">
            <v>18</v>
          </cell>
          <cell r="F42">
            <v>12.6</v>
          </cell>
          <cell r="G42">
            <v>9</v>
          </cell>
          <cell r="H42">
            <v>5.3999999999999995</v>
          </cell>
          <cell r="I42">
            <v>2.6999999999999997</v>
          </cell>
          <cell r="J42">
            <v>1.8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</row>
        <row r="43">
          <cell r="A43" t="str">
            <v>FJ</v>
          </cell>
          <cell r="B43">
            <v>24</v>
          </cell>
          <cell r="C43">
            <v>24</v>
          </cell>
          <cell r="D43">
            <v>24</v>
          </cell>
          <cell r="E43">
            <v>24</v>
          </cell>
          <cell r="F43">
            <v>18</v>
          </cell>
          <cell r="G43">
            <v>14.399999999999999</v>
          </cell>
          <cell r="H43">
            <v>9.6000000000000014</v>
          </cell>
          <cell r="I43">
            <v>7.1999999999999993</v>
          </cell>
          <cell r="J43">
            <v>3.5999999999999996</v>
          </cell>
          <cell r="K43">
            <v>1.2000000000000002</v>
          </cell>
          <cell r="L43">
            <v>1.2000000000000002</v>
          </cell>
          <cell r="M43">
            <v>1</v>
          </cell>
          <cell r="N43">
            <v>1</v>
          </cell>
          <cell r="O43">
            <v>1</v>
          </cell>
        </row>
        <row r="44">
          <cell r="A44" t="str">
            <v>FS</v>
          </cell>
          <cell r="B44">
            <v>30</v>
          </cell>
          <cell r="C44">
            <v>30</v>
          </cell>
          <cell r="D44">
            <v>30</v>
          </cell>
          <cell r="E44">
            <v>30</v>
          </cell>
          <cell r="F44">
            <v>24</v>
          </cell>
          <cell r="G44">
            <v>21</v>
          </cell>
          <cell r="H44">
            <v>15</v>
          </cell>
          <cell r="I44">
            <v>10.5</v>
          </cell>
          <cell r="J44">
            <v>6</v>
          </cell>
          <cell r="K44">
            <v>3</v>
          </cell>
          <cell r="L44">
            <v>1.5</v>
          </cell>
          <cell r="M44">
            <v>1.5</v>
          </cell>
          <cell r="N44">
            <v>1</v>
          </cell>
          <cell r="O44">
            <v>1</v>
          </cell>
        </row>
        <row r="45">
          <cell r="A45" t="str">
            <v>1C</v>
          </cell>
          <cell r="B45">
            <v>18</v>
          </cell>
          <cell r="C45">
            <v>18</v>
          </cell>
          <cell r="D45">
            <v>12.6</v>
          </cell>
          <cell r="E45">
            <v>12.6</v>
          </cell>
          <cell r="F45">
            <v>9</v>
          </cell>
          <cell r="G45">
            <v>5.3999999999999995</v>
          </cell>
          <cell r="H45">
            <v>2.6999999999999997</v>
          </cell>
          <cell r="I45">
            <v>2.6999999999999997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</row>
        <row r="46">
          <cell r="A46" t="str">
            <v>1J</v>
          </cell>
          <cell r="B46">
            <v>24</v>
          </cell>
          <cell r="C46">
            <v>24</v>
          </cell>
          <cell r="D46">
            <v>16.799999999999997</v>
          </cell>
          <cell r="E46">
            <v>16.799999999999997</v>
          </cell>
          <cell r="F46">
            <v>12</v>
          </cell>
          <cell r="G46">
            <v>7.1999999999999993</v>
          </cell>
          <cell r="H46">
            <v>3.5999999999999996</v>
          </cell>
          <cell r="I46">
            <v>3.5999999999999996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</row>
        <row r="47">
          <cell r="A47" t="str">
            <v>1S</v>
          </cell>
          <cell r="B47">
            <v>30</v>
          </cell>
          <cell r="C47">
            <v>30</v>
          </cell>
          <cell r="D47">
            <v>21</v>
          </cell>
          <cell r="E47">
            <v>21</v>
          </cell>
          <cell r="F47">
            <v>15</v>
          </cell>
          <cell r="G47">
            <v>9</v>
          </cell>
          <cell r="H47">
            <v>4.5</v>
          </cell>
          <cell r="I47">
            <v>4.5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</row>
        <row r="48">
          <cell r="A48" t="str">
            <v>2C</v>
          </cell>
          <cell r="B48">
            <v>12.06</v>
          </cell>
          <cell r="C48">
            <v>8.4420000000000002</v>
          </cell>
          <cell r="D48">
            <v>6.03</v>
          </cell>
          <cell r="E48">
            <v>3.6179999999999999</v>
          </cell>
          <cell r="F48">
            <v>1.8089999999999999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</row>
        <row r="49">
          <cell r="A49" t="str">
            <v>2J</v>
          </cell>
          <cell r="B49">
            <v>16.080000000000002</v>
          </cell>
          <cell r="C49">
            <v>11.256</v>
          </cell>
          <cell r="D49">
            <v>8.0400000000000009</v>
          </cell>
          <cell r="E49">
            <v>4.8240000000000007</v>
          </cell>
          <cell r="F49">
            <v>2.4120000000000004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</row>
        <row r="50">
          <cell r="A50" t="str">
            <v>2S</v>
          </cell>
          <cell r="B50">
            <v>20.100000000000001</v>
          </cell>
          <cell r="C50">
            <v>14.07</v>
          </cell>
          <cell r="D50">
            <v>10.050000000000001</v>
          </cell>
          <cell r="E50">
            <v>6.03</v>
          </cell>
          <cell r="F50">
            <v>3.0150000000000001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</row>
        <row r="51">
          <cell r="A51" t="str">
            <v>3C</v>
          </cell>
          <cell r="B51">
            <v>5.94</v>
          </cell>
          <cell r="C51">
            <v>4.1580000000000004</v>
          </cell>
          <cell r="D51">
            <v>2.3760000000000003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</row>
        <row r="52">
          <cell r="A52" t="str">
            <v>3J</v>
          </cell>
          <cell r="B52">
            <v>7.92</v>
          </cell>
          <cell r="C52">
            <v>5.5439999999999996</v>
          </cell>
          <cell r="D52">
            <v>3.1680000000000001</v>
          </cell>
          <cell r="E52">
            <v>1.1879999999999999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</row>
        <row r="53">
          <cell r="A53" t="str">
            <v>3S</v>
          </cell>
          <cell r="B53">
            <v>9.9</v>
          </cell>
          <cell r="C53">
            <v>6.93</v>
          </cell>
          <cell r="D53">
            <v>3.9600000000000004</v>
          </cell>
          <cell r="E53">
            <v>1.4850000000000001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</row>
        <row r="54">
          <cell r="A54" t="str">
            <v>4C</v>
          </cell>
          <cell r="B54">
            <v>3.6</v>
          </cell>
          <cell r="C54">
            <v>2.52</v>
          </cell>
          <cell r="D54">
            <v>1.08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</row>
        <row r="55">
          <cell r="A55" t="str">
            <v>4J</v>
          </cell>
          <cell r="B55">
            <v>4.8000000000000007</v>
          </cell>
          <cell r="C55">
            <v>3.3600000000000003</v>
          </cell>
          <cell r="D55">
            <v>1.4400000000000002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</row>
        <row r="56">
          <cell r="A56" t="str">
            <v>4S</v>
          </cell>
          <cell r="B56">
            <v>6</v>
          </cell>
          <cell r="C56">
            <v>4.1999999999999993</v>
          </cell>
          <cell r="D56">
            <v>1.7999999999999998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</row>
        <row r="57">
          <cell r="A57" t="str">
            <v>5C</v>
          </cell>
          <cell r="B57">
            <v>1.8</v>
          </cell>
          <cell r="C57">
            <v>1.1700000000000002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</row>
        <row r="58">
          <cell r="A58" t="str">
            <v>5J</v>
          </cell>
          <cell r="B58">
            <v>2.4000000000000004</v>
          </cell>
          <cell r="C58">
            <v>1.5600000000000003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</row>
        <row r="59">
          <cell r="A59" t="str">
            <v>5S</v>
          </cell>
          <cell r="B59">
            <v>3</v>
          </cell>
          <cell r="C59">
            <v>1.9500000000000002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</row>
      </sheetData>
      <sheetData sheetId="1">
        <row r="1">
          <cell r="A1" t="str">
            <v>Fencers</v>
          </cell>
          <cell r="B1" t="str">
            <v>Poules</v>
          </cell>
          <cell r="C1" t="str">
            <v>Fencers/Poule</v>
          </cell>
          <cell r="D1" t="str">
            <v>Bouts/Poule</v>
          </cell>
          <cell r="E1" t="str">
            <v>DE Bouts</v>
          </cell>
          <cell r="F1" t="str">
            <v>Total Points</v>
          </cell>
        </row>
        <row r="2">
          <cell r="A2">
            <v>2</v>
          </cell>
          <cell r="B2">
            <v>1</v>
          </cell>
          <cell r="C2">
            <v>2</v>
          </cell>
          <cell r="D2">
            <v>1</v>
          </cell>
          <cell r="E2">
            <v>1</v>
          </cell>
          <cell r="F2">
            <v>20</v>
          </cell>
        </row>
        <row r="3">
          <cell r="A3">
            <v>4</v>
          </cell>
          <cell r="B3">
            <v>1</v>
          </cell>
          <cell r="C3">
            <v>4</v>
          </cell>
          <cell r="D3">
            <v>3</v>
          </cell>
          <cell r="E3">
            <v>2</v>
          </cell>
          <cell r="F3">
            <v>45</v>
          </cell>
        </row>
        <row r="4">
          <cell r="A4">
            <v>7</v>
          </cell>
          <cell r="B4">
            <v>1</v>
          </cell>
          <cell r="C4">
            <v>7</v>
          </cell>
          <cell r="D4">
            <v>6</v>
          </cell>
          <cell r="E4">
            <v>3</v>
          </cell>
          <cell r="F4">
            <v>75</v>
          </cell>
        </row>
        <row r="5">
          <cell r="A5">
            <v>16</v>
          </cell>
          <cell r="B5">
            <v>3</v>
          </cell>
          <cell r="C5">
            <v>6</v>
          </cell>
          <cell r="D5">
            <v>5</v>
          </cell>
          <cell r="E5">
            <v>4</v>
          </cell>
          <cell r="F5">
            <v>85</v>
          </cell>
        </row>
        <row r="6">
          <cell r="A6">
            <v>32</v>
          </cell>
          <cell r="B6">
            <v>5</v>
          </cell>
          <cell r="C6">
            <v>7</v>
          </cell>
          <cell r="D6">
            <v>6</v>
          </cell>
          <cell r="E6">
            <v>5</v>
          </cell>
          <cell r="F6">
            <v>105</v>
          </cell>
        </row>
        <row r="7">
          <cell r="A7">
            <v>64</v>
          </cell>
          <cell r="B7">
            <v>10</v>
          </cell>
          <cell r="C7">
            <v>7</v>
          </cell>
          <cell r="D7">
            <v>6</v>
          </cell>
          <cell r="E7">
            <v>6</v>
          </cell>
          <cell r="F7">
            <v>120</v>
          </cell>
        </row>
        <row r="8">
          <cell r="A8">
            <v>128</v>
          </cell>
          <cell r="B8">
            <v>19</v>
          </cell>
          <cell r="C8">
            <v>7</v>
          </cell>
          <cell r="D8">
            <v>6</v>
          </cell>
          <cell r="E8">
            <v>7</v>
          </cell>
          <cell r="F8">
            <v>135</v>
          </cell>
        </row>
        <row r="9">
          <cell r="A9">
            <v>256</v>
          </cell>
          <cell r="B9">
            <v>37</v>
          </cell>
          <cell r="C9">
            <v>7</v>
          </cell>
          <cell r="D9">
            <v>6</v>
          </cell>
          <cell r="E9">
            <v>8</v>
          </cell>
          <cell r="F9">
            <v>150</v>
          </cell>
        </row>
        <row r="10">
          <cell r="A10">
            <v>512</v>
          </cell>
          <cell r="B10">
            <v>74</v>
          </cell>
          <cell r="C10">
            <v>7</v>
          </cell>
          <cell r="D10">
            <v>6</v>
          </cell>
          <cell r="E10">
            <v>9</v>
          </cell>
          <cell r="F10">
            <v>165</v>
          </cell>
        </row>
      </sheetData>
      <sheetData sheetId="2">
        <row r="1">
          <cell r="A1" t="str">
            <v>G</v>
          </cell>
          <cell r="B1" t="str">
            <v>S</v>
          </cell>
          <cell r="C1" t="str">
            <v>m</v>
          </cell>
          <cell r="D1" t="str">
            <v>T</v>
          </cell>
          <cell r="E1" t="str">
            <v>Tc</v>
          </cell>
          <cell r="F1" t="str">
            <v>Tmax</v>
          </cell>
          <cell r="G1" t="str">
            <v>Dfactor</v>
          </cell>
          <cell r="H1" t="str">
            <v>Dslope</v>
          </cell>
          <cell r="I1" t="str">
            <v>Doffset</v>
          </cell>
          <cell r="J1" t="str">
            <v>Dmid</v>
          </cell>
        </row>
        <row r="2">
          <cell r="A2">
            <v>2.6</v>
          </cell>
          <cell r="B2">
            <v>2</v>
          </cell>
          <cell r="C2">
            <v>1.5</v>
          </cell>
          <cell r="D2">
            <v>20</v>
          </cell>
          <cell r="E2">
            <v>40</v>
          </cell>
          <cell r="F2">
            <v>165</v>
          </cell>
          <cell r="G2">
            <v>0.75</v>
          </cell>
          <cell r="H2">
            <v>10</v>
          </cell>
          <cell r="I2">
            <v>50</v>
          </cell>
          <cell r="J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Normal="100" workbookViewId="0">
      <selection activeCell="A19" sqref="A19"/>
    </sheetView>
  </sheetViews>
  <sheetFormatPr defaultRowHeight="12.3"/>
  <cols>
    <col min="1" max="17" width="13.5"/>
    <col min="18" max="1025" width="10.94140625"/>
  </cols>
  <sheetData>
    <row r="1" spans="1:17" ht="12.6">
      <c r="A1" s="1" t="s">
        <v>9</v>
      </c>
      <c r="B1" s="1">
        <v>1</v>
      </c>
      <c r="C1" s="1">
        <v>5</v>
      </c>
      <c r="D1" s="1">
        <v>9</v>
      </c>
      <c r="E1" s="1">
        <v>13</v>
      </c>
      <c r="F1" s="1">
        <v>17</v>
      </c>
      <c r="G1" s="1">
        <v>33</v>
      </c>
      <c r="H1" s="1">
        <v>65</v>
      </c>
      <c r="I1" s="1">
        <v>97</v>
      </c>
      <c r="J1" s="1">
        <v>129</v>
      </c>
      <c r="K1" s="1">
        <v>257</v>
      </c>
      <c r="L1" s="1">
        <v>385</v>
      </c>
      <c r="M1" s="1">
        <v>513</v>
      </c>
      <c r="N1" s="1">
        <v>641</v>
      </c>
      <c r="O1" s="1">
        <v>769</v>
      </c>
      <c r="P1" s="1" t="s">
        <v>10</v>
      </c>
      <c r="Q1" s="1" t="s">
        <v>11</v>
      </c>
    </row>
    <row r="2" spans="1:17" ht="12.6">
      <c r="A2" s="1" t="s">
        <v>12</v>
      </c>
      <c r="B2" s="2">
        <v>3.6</v>
      </c>
      <c r="C2" s="2">
        <v>2.52</v>
      </c>
      <c r="D2" s="2">
        <v>1.08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1">
        <v>4</v>
      </c>
      <c r="Q2" s="1" t="s">
        <v>13</v>
      </c>
    </row>
    <row r="3" spans="1:17" ht="12.6">
      <c r="A3" s="1" t="s">
        <v>14</v>
      </c>
      <c r="B3" s="2">
        <v>5.94</v>
      </c>
      <c r="C3" s="2">
        <v>4.1580000000000004</v>
      </c>
      <c r="D3" s="2">
        <v>2.3759999999999999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1">
        <v>3</v>
      </c>
      <c r="Q3" s="1" t="s">
        <v>15</v>
      </c>
    </row>
    <row r="4" spans="1:17" ht="12.6">
      <c r="A4" s="1" t="s">
        <v>16</v>
      </c>
      <c r="B4" s="2">
        <v>5.94</v>
      </c>
      <c r="C4" s="2">
        <v>4.1580000000000004</v>
      </c>
      <c r="D4" s="2">
        <v>2.3759999999999999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1">
        <v>3</v>
      </c>
      <c r="Q4" s="1" t="s">
        <v>15</v>
      </c>
    </row>
    <row r="5" spans="1:17" ht="12.6">
      <c r="A5" s="1" t="s">
        <v>17</v>
      </c>
      <c r="B5" s="2">
        <v>5.94</v>
      </c>
      <c r="C5" s="2">
        <v>4.1580000000000004</v>
      </c>
      <c r="D5" s="2">
        <v>2.3759999999999999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1">
        <v>3</v>
      </c>
      <c r="Q5" s="1" t="s">
        <v>15</v>
      </c>
    </row>
    <row r="6" spans="1:17" ht="12.6">
      <c r="A6" s="1" t="s">
        <v>18</v>
      </c>
      <c r="B6" s="2">
        <v>3.6</v>
      </c>
      <c r="C6" s="2">
        <v>2.52</v>
      </c>
      <c r="D6" s="2">
        <v>1.08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1">
        <v>4</v>
      </c>
      <c r="Q6" s="1" t="s">
        <v>13</v>
      </c>
    </row>
    <row r="7" spans="1:17" ht="12.6">
      <c r="A7" s="1" t="s">
        <v>19</v>
      </c>
      <c r="B7" s="2">
        <v>3.6</v>
      </c>
      <c r="C7" s="2">
        <v>2.52</v>
      </c>
      <c r="D7" s="2">
        <v>1.08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1">
        <v>4</v>
      </c>
      <c r="Q7" s="1" t="s">
        <v>13</v>
      </c>
    </row>
    <row r="8" spans="1:17" ht="12.6">
      <c r="A8" s="1" t="s">
        <v>20</v>
      </c>
      <c r="B8" s="2">
        <v>4.8</v>
      </c>
      <c r="C8" s="2">
        <v>3.36</v>
      </c>
      <c r="D8" s="2">
        <v>1.44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1">
        <v>4</v>
      </c>
      <c r="Q8" s="1" t="s">
        <v>21</v>
      </c>
    </row>
    <row r="9" spans="1:17" ht="12.6">
      <c r="A9" s="1" t="s">
        <v>22</v>
      </c>
      <c r="B9" s="2">
        <v>7.92</v>
      </c>
      <c r="C9" s="2">
        <v>5.5439999999999996</v>
      </c>
      <c r="D9" s="2">
        <v>3.1680000000000001</v>
      </c>
      <c r="E9" s="2">
        <v>1.1879999999999999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1">
        <v>3</v>
      </c>
      <c r="Q9" s="1" t="s">
        <v>23</v>
      </c>
    </row>
    <row r="10" spans="1:17" ht="12.6">
      <c r="A10" s="1" t="s">
        <v>24</v>
      </c>
      <c r="B10" s="2">
        <v>7.92</v>
      </c>
      <c r="C10" s="2">
        <v>5.5439999999999996</v>
      </c>
      <c r="D10" s="2">
        <v>3.1680000000000001</v>
      </c>
      <c r="E10" s="2">
        <v>1.1879999999999999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1">
        <v>3</v>
      </c>
      <c r="Q10" s="1" t="s">
        <v>23</v>
      </c>
    </row>
    <row r="11" spans="1:17" ht="12.6">
      <c r="A11" s="1" t="s">
        <v>25</v>
      </c>
      <c r="B11" s="2">
        <v>7.92</v>
      </c>
      <c r="C11" s="2">
        <v>5.5439999999999996</v>
      </c>
      <c r="D11" s="2">
        <v>3.1680000000000001</v>
      </c>
      <c r="E11" s="2">
        <v>1.1879999999999999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1">
        <v>3</v>
      </c>
      <c r="Q11" s="1" t="s">
        <v>23</v>
      </c>
    </row>
    <row r="12" spans="1:17" ht="12.6">
      <c r="A12" s="1" t="s">
        <v>26</v>
      </c>
      <c r="B12" s="2">
        <v>4.8</v>
      </c>
      <c r="C12" s="2">
        <v>3.36</v>
      </c>
      <c r="D12" s="2">
        <v>1.44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1">
        <v>4</v>
      </c>
      <c r="Q12" s="1" t="s">
        <v>21</v>
      </c>
    </row>
    <row r="13" spans="1:17" ht="12.6">
      <c r="A13" s="1" t="s">
        <v>27</v>
      </c>
      <c r="B13" s="2">
        <v>4.8</v>
      </c>
      <c r="C13" s="2">
        <v>3.36</v>
      </c>
      <c r="D13" s="2">
        <v>1.44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1">
        <v>4</v>
      </c>
      <c r="Q13" s="1" t="s">
        <v>21</v>
      </c>
    </row>
    <row r="14" spans="1:17" ht="12.6">
      <c r="A14" s="1" t="s">
        <v>28</v>
      </c>
      <c r="B14" s="2">
        <v>9.9</v>
      </c>
      <c r="C14" s="2">
        <v>6.93</v>
      </c>
      <c r="D14" s="2">
        <v>3.96</v>
      </c>
      <c r="E14" s="2">
        <v>1.4850000000000001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1">
        <v>3</v>
      </c>
      <c r="Q14" s="1" t="s">
        <v>29</v>
      </c>
    </row>
    <row r="15" spans="1:17" ht="12.6">
      <c r="A15" s="1" t="s">
        <v>30</v>
      </c>
      <c r="B15" s="2">
        <v>9.9</v>
      </c>
      <c r="C15" s="2">
        <v>6.93</v>
      </c>
      <c r="D15" s="2">
        <v>3.96</v>
      </c>
      <c r="E15" s="2">
        <v>1.4850000000000001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1">
        <v>3</v>
      </c>
      <c r="Q15" s="1" t="s">
        <v>29</v>
      </c>
    </row>
    <row r="16" spans="1:17" ht="12.6">
      <c r="A16" s="1" t="s">
        <v>31</v>
      </c>
      <c r="B16" s="2">
        <v>9.9</v>
      </c>
      <c r="C16" s="2">
        <v>6.93</v>
      </c>
      <c r="D16" s="2">
        <v>3.96</v>
      </c>
      <c r="E16" s="2">
        <v>1.4850000000000001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1">
        <v>3</v>
      </c>
      <c r="Q16" s="1" t="s">
        <v>29</v>
      </c>
    </row>
    <row r="17" spans="1:17" ht="12.6">
      <c r="A17" s="1" t="s">
        <v>32</v>
      </c>
      <c r="B17" s="2">
        <v>9.9</v>
      </c>
      <c r="C17" s="2">
        <v>6.93</v>
      </c>
      <c r="D17" s="2">
        <v>3.96</v>
      </c>
      <c r="E17" s="2">
        <v>1.4850000000000001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1">
        <v>3</v>
      </c>
      <c r="Q17" s="1" t="s">
        <v>29</v>
      </c>
    </row>
    <row r="18" spans="1:17" ht="12.6">
      <c r="A18" s="1" t="s">
        <v>33</v>
      </c>
      <c r="B18" s="2">
        <v>9.9</v>
      </c>
      <c r="C18" s="2">
        <v>6.93</v>
      </c>
      <c r="D18" s="2">
        <v>3.96</v>
      </c>
      <c r="E18" s="2">
        <v>1.4850000000000001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1">
        <v>3</v>
      </c>
      <c r="Q18" s="1" t="s">
        <v>29</v>
      </c>
    </row>
    <row r="19" spans="1:17" ht="12.6">
      <c r="A19" s="1" t="s">
        <v>34</v>
      </c>
      <c r="B19" s="2">
        <v>9.9</v>
      </c>
      <c r="C19" s="2">
        <v>6.93</v>
      </c>
      <c r="D19" s="2">
        <v>3.96</v>
      </c>
      <c r="E19" s="2">
        <v>1.4850000000000001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1">
        <v>3</v>
      </c>
      <c r="Q19" s="1" t="s">
        <v>29</v>
      </c>
    </row>
    <row r="20" spans="1:17" ht="12.6">
      <c r="A20" s="1" t="s">
        <v>35</v>
      </c>
      <c r="B20" s="2">
        <v>18</v>
      </c>
      <c r="C20" s="2">
        <v>18</v>
      </c>
      <c r="D20" s="2">
        <v>18</v>
      </c>
      <c r="E20" s="2">
        <v>18</v>
      </c>
      <c r="F20" s="2">
        <v>12.6</v>
      </c>
      <c r="G20" s="2">
        <v>9</v>
      </c>
      <c r="H20" s="2">
        <v>5.4</v>
      </c>
      <c r="I20" s="2">
        <v>2.7</v>
      </c>
      <c r="J20" s="2">
        <v>1.8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3"/>
      <c r="Q20" s="3"/>
    </row>
    <row r="21" spans="1:17" ht="12.6">
      <c r="A21" s="1" t="s">
        <v>36</v>
      </c>
      <c r="B21" s="2">
        <v>24</v>
      </c>
      <c r="C21" s="2">
        <v>24</v>
      </c>
      <c r="D21" s="2">
        <v>24</v>
      </c>
      <c r="E21" s="2">
        <v>24</v>
      </c>
      <c r="F21" s="2">
        <v>18</v>
      </c>
      <c r="G21" s="2">
        <v>14.4</v>
      </c>
      <c r="H21" s="2">
        <v>9.6</v>
      </c>
      <c r="I21" s="2">
        <v>7.2</v>
      </c>
      <c r="J21" s="2">
        <v>3.6</v>
      </c>
      <c r="K21" s="2">
        <v>1.2</v>
      </c>
      <c r="L21" s="2">
        <v>1.2</v>
      </c>
      <c r="M21" s="2">
        <v>1</v>
      </c>
      <c r="N21" s="2">
        <v>1</v>
      </c>
      <c r="O21" s="2">
        <v>1</v>
      </c>
      <c r="P21" s="3"/>
      <c r="Q21" s="3"/>
    </row>
    <row r="22" spans="1:17" ht="12.6">
      <c r="A22" s="1" t="s">
        <v>4</v>
      </c>
      <c r="B22" s="2">
        <v>30</v>
      </c>
      <c r="C22" s="2">
        <v>30</v>
      </c>
      <c r="D22" s="2">
        <v>30</v>
      </c>
      <c r="E22" s="2">
        <v>30</v>
      </c>
      <c r="F22" s="2">
        <v>24</v>
      </c>
      <c r="G22" s="2">
        <v>21</v>
      </c>
      <c r="H22" s="2">
        <v>15</v>
      </c>
      <c r="I22" s="2">
        <v>10.5</v>
      </c>
      <c r="J22" s="2">
        <v>6</v>
      </c>
      <c r="K22" s="2">
        <v>3</v>
      </c>
      <c r="L22" s="2">
        <v>1.5</v>
      </c>
      <c r="M22" s="2">
        <v>1.5</v>
      </c>
      <c r="N22" s="2">
        <v>1</v>
      </c>
      <c r="O22" s="2">
        <v>1</v>
      </c>
      <c r="P22" s="3"/>
      <c r="Q22" s="3"/>
    </row>
    <row r="23" spans="1:17" ht="12.6">
      <c r="A23" s="1" t="s">
        <v>37</v>
      </c>
      <c r="B23" s="2">
        <v>18</v>
      </c>
      <c r="C23" s="2">
        <v>18</v>
      </c>
      <c r="D23" s="2">
        <v>12.6</v>
      </c>
      <c r="E23" s="2">
        <v>12.6</v>
      </c>
      <c r="F23" s="2">
        <v>9</v>
      </c>
      <c r="G23" s="2">
        <v>5.4</v>
      </c>
      <c r="H23" s="2">
        <v>2.7</v>
      </c>
      <c r="I23" s="2">
        <v>2.7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3"/>
      <c r="Q23" s="3"/>
    </row>
    <row r="24" spans="1:17" ht="12.6">
      <c r="A24" s="1" t="s">
        <v>38</v>
      </c>
      <c r="B24" s="2">
        <v>24</v>
      </c>
      <c r="C24" s="2">
        <v>24</v>
      </c>
      <c r="D24" s="2">
        <v>16.8</v>
      </c>
      <c r="E24" s="2">
        <v>16.8</v>
      </c>
      <c r="F24" s="2">
        <v>12</v>
      </c>
      <c r="G24" s="2">
        <v>7.2</v>
      </c>
      <c r="H24" s="2">
        <v>3.6</v>
      </c>
      <c r="I24" s="2">
        <v>3.6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3"/>
      <c r="Q24" s="3"/>
    </row>
    <row r="25" spans="1:17" ht="12.6">
      <c r="A25" s="1" t="s">
        <v>39</v>
      </c>
      <c r="B25" s="2">
        <v>30</v>
      </c>
      <c r="C25" s="2">
        <v>30</v>
      </c>
      <c r="D25" s="2">
        <v>21</v>
      </c>
      <c r="E25" s="2">
        <v>21</v>
      </c>
      <c r="F25" s="2">
        <v>15</v>
      </c>
      <c r="G25" s="2">
        <v>9</v>
      </c>
      <c r="H25" s="2">
        <v>4.5</v>
      </c>
      <c r="I25" s="2">
        <v>4.5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3"/>
      <c r="Q25" s="3"/>
    </row>
    <row r="26" spans="1:17" ht="12.6">
      <c r="A26" s="1" t="s">
        <v>40</v>
      </c>
      <c r="B26" s="2">
        <v>12.06</v>
      </c>
      <c r="C26" s="2">
        <v>8.4420000000000002</v>
      </c>
      <c r="D26" s="2">
        <v>6.03</v>
      </c>
      <c r="E26" s="2">
        <v>3.6179999999999999</v>
      </c>
      <c r="F26" s="2">
        <v>1.8089999999999999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3"/>
      <c r="Q26" s="3"/>
    </row>
    <row r="27" spans="1:17" ht="12.6">
      <c r="A27" s="1" t="s">
        <v>41</v>
      </c>
      <c r="B27" s="2">
        <v>16.079999999999998</v>
      </c>
      <c r="C27" s="2">
        <v>11.256</v>
      </c>
      <c r="D27" s="2">
        <v>8.0399999999999991</v>
      </c>
      <c r="E27" s="2">
        <v>4.8239999999999998</v>
      </c>
      <c r="F27" s="2">
        <v>2.4119999999999999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3"/>
      <c r="Q27" s="3"/>
    </row>
    <row r="28" spans="1:17" ht="12.6">
      <c r="A28" s="1" t="s">
        <v>42</v>
      </c>
      <c r="B28" s="2">
        <v>20.100000000000001</v>
      </c>
      <c r="C28" s="2">
        <v>14.07</v>
      </c>
      <c r="D28" s="2">
        <v>10.050000000000001</v>
      </c>
      <c r="E28" s="2">
        <v>6.03</v>
      </c>
      <c r="F28" s="2">
        <v>3.0150000000000001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3"/>
      <c r="Q28" s="3"/>
    </row>
    <row r="29" spans="1:17" ht="12.6">
      <c r="A29" s="1" t="s">
        <v>15</v>
      </c>
      <c r="B29" s="2">
        <v>5.94</v>
      </c>
      <c r="C29" s="2">
        <v>4.1580000000000004</v>
      </c>
      <c r="D29" s="2">
        <v>2.3759999999999999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3"/>
      <c r="Q29" s="3"/>
    </row>
    <row r="30" spans="1:17" ht="12.6">
      <c r="A30" s="1" t="s">
        <v>23</v>
      </c>
      <c r="B30" s="2">
        <v>7.92</v>
      </c>
      <c r="C30" s="2">
        <v>5.5439999999999996</v>
      </c>
      <c r="D30" s="2">
        <v>3.1680000000000001</v>
      </c>
      <c r="E30" s="2">
        <v>1.1879999999999999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3"/>
      <c r="Q30" s="3"/>
    </row>
    <row r="31" spans="1:17" ht="12.6">
      <c r="A31" s="1" t="s">
        <v>29</v>
      </c>
      <c r="B31" s="2">
        <v>9.9</v>
      </c>
      <c r="C31" s="2">
        <v>6.93</v>
      </c>
      <c r="D31" s="2">
        <v>3.96</v>
      </c>
      <c r="E31" s="2">
        <v>1.4850000000000001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3"/>
      <c r="Q31" s="3"/>
    </row>
    <row r="32" spans="1:17" ht="12.6">
      <c r="A32" s="1" t="s">
        <v>13</v>
      </c>
      <c r="B32" s="2">
        <v>3.6</v>
      </c>
      <c r="C32" s="2">
        <v>2.52</v>
      </c>
      <c r="D32" s="2">
        <v>1.08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3"/>
      <c r="Q32" s="3"/>
    </row>
    <row r="33" spans="1:17" ht="12.6">
      <c r="A33" s="1" t="s">
        <v>21</v>
      </c>
      <c r="B33" s="2">
        <v>4.8</v>
      </c>
      <c r="C33" s="2">
        <v>3.36</v>
      </c>
      <c r="D33" s="2">
        <v>1.44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3"/>
      <c r="Q33" s="3"/>
    </row>
    <row r="34" spans="1:17" ht="12.6">
      <c r="A34" s="1" t="s">
        <v>43</v>
      </c>
      <c r="B34" s="2">
        <v>6</v>
      </c>
      <c r="C34" s="2">
        <v>4.2</v>
      </c>
      <c r="D34" s="2">
        <v>1.8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3"/>
      <c r="Q34" s="3"/>
    </row>
    <row r="35" spans="1:17" ht="12.6">
      <c r="A35" s="1" t="s">
        <v>44</v>
      </c>
      <c r="B35" s="2">
        <v>1.8</v>
      </c>
      <c r="C35" s="2">
        <v>1.17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3"/>
      <c r="Q35" s="3"/>
    </row>
    <row r="36" spans="1:17" ht="12.6">
      <c r="A36" s="1" t="s">
        <v>45</v>
      </c>
      <c r="B36" s="2">
        <v>2.4</v>
      </c>
      <c r="C36" s="2">
        <v>1.56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3"/>
      <c r="Q36" s="3"/>
    </row>
    <row r="37" spans="1:17" ht="12.6">
      <c r="A37" s="1" t="s">
        <v>46</v>
      </c>
      <c r="B37" s="2">
        <v>3</v>
      </c>
      <c r="C37" s="2">
        <v>1.95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3"/>
      <c r="Q37" s="3"/>
    </row>
    <row r="39" spans="1:17" ht="12.6">
      <c r="A39" s="4" t="s">
        <v>47</v>
      </c>
      <c r="B39" s="3"/>
      <c r="C39" s="3"/>
      <c r="D39" s="3"/>
      <c r="E39" s="3"/>
      <c r="F39" s="3"/>
      <c r="G39" s="3"/>
    </row>
    <row r="40" spans="1:17" ht="12.6">
      <c r="A40" s="3" t="s">
        <v>48</v>
      </c>
      <c r="B40" s="3" t="s">
        <v>49</v>
      </c>
      <c r="C40" s="3" t="s">
        <v>50</v>
      </c>
      <c r="D40" s="3" t="s">
        <v>51</v>
      </c>
      <c r="E40" s="3" t="s">
        <v>8</v>
      </c>
      <c r="F40" s="3" t="s">
        <v>52</v>
      </c>
      <c r="G40" s="3"/>
    </row>
    <row r="41" spans="1:17" ht="12.6">
      <c r="A41" s="3" t="s">
        <v>53</v>
      </c>
      <c r="B41" s="3" t="s">
        <v>54</v>
      </c>
      <c r="C41" s="3" t="s">
        <v>55</v>
      </c>
      <c r="D41" s="3" t="s">
        <v>56</v>
      </c>
      <c r="E41" s="3" t="s">
        <v>57</v>
      </c>
      <c r="F41" s="3" t="s">
        <v>58</v>
      </c>
      <c r="G41" s="3"/>
    </row>
    <row r="42" spans="1:17" ht="12.6">
      <c r="A42" s="3" t="s">
        <v>59</v>
      </c>
      <c r="B42" s="3" t="s">
        <v>60</v>
      </c>
      <c r="C42" s="3" t="s">
        <v>61</v>
      </c>
      <c r="D42" s="3" t="s">
        <v>62</v>
      </c>
      <c r="E42" s="3" t="s">
        <v>63</v>
      </c>
      <c r="F42" s="3" t="s">
        <v>64</v>
      </c>
      <c r="G42" s="3"/>
    </row>
    <row r="43" spans="1:17" ht="12.6">
      <c r="A43" s="3" t="s">
        <v>35</v>
      </c>
      <c r="B43" s="3" t="s">
        <v>65</v>
      </c>
      <c r="C43" s="3" t="s">
        <v>36</v>
      </c>
      <c r="D43" s="3" t="s">
        <v>66</v>
      </c>
      <c r="E43" s="3" t="s">
        <v>4</v>
      </c>
      <c r="F43" s="3" t="s">
        <v>67</v>
      </c>
      <c r="G43" s="3"/>
    </row>
    <row r="44" spans="1:17" ht="12.6">
      <c r="A44" s="3" t="s">
        <v>68</v>
      </c>
      <c r="B44" s="3" t="s">
        <v>69</v>
      </c>
      <c r="C44" s="3"/>
      <c r="D44" s="3"/>
      <c r="E44" s="3"/>
      <c r="F44" s="3"/>
      <c r="G44" s="3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Normal="100" workbookViewId="0">
      <selection activeCell="D6" sqref="D6"/>
    </sheetView>
  </sheetViews>
  <sheetFormatPr defaultColWidth="9.5" defaultRowHeight="11.7"/>
  <cols>
    <col min="1" max="1" width="10.83203125" style="9" customWidth="1"/>
    <col min="2" max="15" width="13.109375" style="9" customWidth="1"/>
    <col min="16" max="256" width="9.5" style="9"/>
    <col min="257" max="257" width="10.83203125" style="9" customWidth="1"/>
    <col min="258" max="271" width="13.109375" style="9" customWidth="1"/>
    <col min="272" max="512" width="9.5" style="9"/>
    <col min="513" max="513" width="10.83203125" style="9" customWidth="1"/>
    <col min="514" max="527" width="13.109375" style="9" customWidth="1"/>
    <col min="528" max="768" width="9.5" style="9"/>
    <col min="769" max="769" width="10.83203125" style="9" customWidth="1"/>
    <col min="770" max="783" width="13.109375" style="9" customWidth="1"/>
    <col min="784" max="1024" width="9.5" style="9"/>
    <col min="1025" max="1025" width="10.83203125" style="9" customWidth="1"/>
    <col min="1026" max="1039" width="13.109375" style="9" customWidth="1"/>
    <col min="1040" max="1280" width="9.5" style="9"/>
    <col min="1281" max="1281" width="10.83203125" style="9" customWidth="1"/>
    <col min="1282" max="1295" width="13.109375" style="9" customWidth="1"/>
    <col min="1296" max="1536" width="9.5" style="9"/>
    <col min="1537" max="1537" width="10.83203125" style="9" customWidth="1"/>
    <col min="1538" max="1551" width="13.109375" style="9" customWidth="1"/>
    <col min="1552" max="1792" width="9.5" style="9"/>
    <col min="1793" max="1793" width="10.83203125" style="9" customWidth="1"/>
    <col min="1794" max="1807" width="13.109375" style="9" customWidth="1"/>
    <col min="1808" max="2048" width="9.5" style="9"/>
    <col min="2049" max="2049" width="10.83203125" style="9" customWidth="1"/>
    <col min="2050" max="2063" width="13.109375" style="9" customWidth="1"/>
    <col min="2064" max="2304" width="9.5" style="9"/>
    <col min="2305" max="2305" width="10.83203125" style="9" customWidth="1"/>
    <col min="2306" max="2319" width="13.109375" style="9" customWidth="1"/>
    <col min="2320" max="2560" width="9.5" style="9"/>
    <col min="2561" max="2561" width="10.83203125" style="9" customWidth="1"/>
    <col min="2562" max="2575" width="13.109375" style="9" customWidth="1"/>
    <col min="2576" max="2816" width="9.5" style="9"/>
    <col min="2817" max="2817" width="10.83203125" style="9" customWidth="1"/>
    <col min="2818" max="2831" width="13.109375" style="9" customWidth="1"/>
    <col min="2832" max="3072" width="9.5" style="9"/>
    <col min="3073" max="3073" width="10.83203125" style="9" customWidth="1"/>
    <col min="3074" max="3087" width="13.109375" style="9" customWidth="1"/>
    <col min="3088" max="3328" width="9.5" style="9"/>
    <col min="3329" max="3329" width="10.83203125" style="9" customWidth="1"/>
    <col min="3330" max="3343" width="13.109375" style="9" customWidth="1"/>
    <col min="3344" max="3584" width="9.5" style="9"/>
    <col min="3585" max="3585" width="10.83203125" style="9" customWidth="1"/>
    <col min="3586" max="3599" width="13.109375" style="9" customWidth="1"/>
    <col min="3600" max="3840" width="9.5" style="9"/>
    <col min="3841" max="3841" width="10.83203125" style="9" customWidth="1"/>
    <col min="3842" max="3855" width="13.109375" style="9" customWidth="1"/>
    <col min="3856" max="4096" width="9.5" style="9"/>
    <col min="4097" max="4097" width="10.83203125" style="9" customWidth="1"/>
    <col min="4098" max="4111" width="13.109375" style="9" customWidth="1"/>
    <col min="4112" max="4352" width="9.5" style="9"/>
    <col min="4353" max="4353" width="10.83203125" style="9" customWidth="1"/>
    <col min="4354" max="4367" width="13.109375" style="9" customWidth="1"/>
    <col min="4368" max="4608" width="9.5" style="9"/>
    <col min="4609" max="4609" width="10.83203125" style="9" customWidth="1"/>
    <col min="4610" max="4623" width="13.109375" style="9" customWidth="1"/>
    <col min="4624" max="4864" width="9.5" style="9"/>
    <col min="4865" max="4865" width="10.83203125" style="9" customWidth="1"/>
    <col min="4866" max="4879" width="13.109375" style="9" customWidth="1"/>
    <col min="4880" max="5120" width="9.5" style="9"/>
    <col min="5121" max="5121" width="10.83203125" style="9" customWidth="1"/>
    <col min="5122" max="5135" width="13.109375" style="9" customWidth="1"/>
    <col min="5136" max="5376" width="9.5" style="9"/>
    <col min="5377" max="5377" width="10.83203125" style="9" customWidth="1"/>
    <col min="5378" max="5391" width="13.109375" style="9" customWidth="1"/>
    <col min="5392" max="5632" width="9.5" style="9"/>
    <col min="5633" max="5633" width="10.83203125" style="9" customWidth="1"/>
    <col min="5634" max="5647" width="13.109375" style="9" customWidth="1"/>
    <col min="5648" max="5888" width="9.5" style="9"/>
    <col min="5889" max="5889" width="10.83203125" style="9" customWidth="1"/>
    <col min="5890" max="5903" width="13.109375" style="9" customWidth="1"/>
    <col min="5904" max="6144" width="9.5" style="9"/>
    <col min="6145" max="6145" width="10.83203125" style="9" customWidth="1"/>
    <col min="6146" max="6159" width="13.109375" style="9" customWidth="1"/>
    <col min="6160" max="6400" width="9.5" style="9"/>
    <col min="6401" max="6401" width="10.83203125" style="9" customWidth="1"/>
    <col min="6402" max="6415" width="13.109375" style="9" customWidth="1"/>
    <col min="6416" max="6656" width="9.5" style="9"/>
    <col min="6657" max="6657" width="10.83203125" style="9" customWidth="1"/>
    <col min="6658" max="6671" width="13.109375" style="9" customWidth="1"/>
    <col min="6672" max="6912" width="9.5" style="9"/>
    <col min="6913" max="6913" width="10.83203125" style="9" customWidth="1"/>
    <col min="6914" max="6927" width="13.109375" style="9" customWidth="1"/>
    <col min="6928" max="7168" width="9.5" style="9"/>
    <col min="7169" max="7169" width="10.83203125" style="9" customWidth="1"/>
    <col min="7170" max="7183" width="13.109375" style="9" customWidth="1"/>
    <col min="7184" max="7424" width="9.5" style="9"/>
    <col min="7425" max="7425" width="10.83203125" style="9" customWidth="1"/>
    <col min="7426" max="7439" width="13.109375" style="9" customWidth="1"/>
    <col min="7440" max="7680" width="9.5" style="9"/>
    <col min="7681" max="7681" width="10.83203125" style="9" customWidth="1"/>
    <col min="7682" max="7695" width="13.109375" style="9" customWidth="1"/>
    <col min="7696" max="7936" width="9.5" style="9"/>
    <col min="7937" max="7937" width="10.83203125" style="9" customWidth="1"/>
    <col min="7938" max="7951" width="13.109375" style="9" customWidth="1"/>
    <col min="7952" max="8192" width="9.5" style="9"/>
    <col min="8193" max="8193" width="10.83203125" style="9" customWidth="1"/>
    <col min="8194" max="8207" width="13.109375" style="9" customWidth="1"/>
    <col min="8208" max="8448" width="9.5" style="9"/>
    <col min="8449" max="8449" width="10.83203125" style="9" customWidth="1"/>
    <col min="8450" max="8463" width="13.109375" style="9" customWidth="1"/>
    <col min="8464" max="8704" width="9.5" style="9"/>
    <col min="8705" max="8705" width="10.83203125" style="9" customWidth="1"/>
    <col min="8706" max="8719" width="13.109375" style="9" customWidth="1"/>
    <col min="8720" max="8960" width="9.5" style="9"/>
    <col min="8961" max="8961" width="10.83203125" style="9" customWidth="1"/>
    <col min="8962" max="8975" width="13.109375" style="9" customWidth="1"/>
    <col min="8976" max="9216" width="9.5" style="9"/>
    <col min="9217" max="9217" width="10.83203125" style="9" customWidth="1"/>
    <col min="9218" max="9231" width="13.109375" style="9" customWidth="1"/>
    <col min="9232" max="9472" width="9.5" style="9"/>
    <col min="9473" max="9473" width="10.83203125" style="9" customWidth="1"/>
    <col min="9474" max="9487" width="13.109375" style="9" customWidth="1"/>
    <col min="9488" max="9728" width="9.5" style="9"/>
    <col min="9729" max="9729" width="10.83203125" style="9" customWidth="1"/>
    <col min="9730" max="9743" width="13.109375" style="9" customWidth="1"/>
    <col min="9744" max="9984" width="9.5" style="9"/>
    <col min="9985" max="9985" width="10.83203125" style="9" customWidth="1"/>
    <col min="9986" max="9999" width="13.109375" style="9" customWidth="1"/>
    <col min="10000" max="10240" width="9.5" style="9"/>
    <col min="10241" max="10241" width="10.83203125" style="9" customWidth="1"/>
    <col min="10242" max="10255" width="13.109375" style="9" customWidth="1"/>
    <col min="10256" max="10496" width="9.5" style="9"/>
    <col min="10497" max="10497" width="10.83203125" style="9" customWidth="1"/>
    <col min="10498" max="10511" width="13.109375" style="9" customWidth="1"/>
    <col min="10512" max="10752" width="9.5" style="9"/>
    <col min="10753" max="10753" width="10.83203125" style="9" customWidth="1"/>
    <col min="10754" max="10767" width="13.109375" style="9" customWidth="1"/>
    <col min="10768" max="11008" width="9.5" style="9"/>
    <col min="11009" max="11009" width="10.83203125" style="9" customWidth="1"/>
    <col min="11010" max="11023" width="13.109375" style="9" customWidth="1"/>
    <col min="11024" max="11264" width="9.5" style="9"/>
    <col min="11265" max="11265" width="10.83203125" style="9" customWidth="1"/>
    <col min="11266" max="11279" width="13.109375" style="9" customWidth="1"/>
    <col min="11280" max="11520" width="9.5" style="9"/>
    <col min="11521" max="11521" width="10.83203125" style="9" customWidth="1"/>
    <col min="11522" max="11535" width="13.109375" style="9" customWidth="1"/>
    <col min="11536" max="11776" width="9.5" style="9"/>
    <col min="11777" max="11777" width="10.83203125" style="9" customWidth="1"/>
    <col min="11778" max="11791" width="13.109375" style="9" customWidth="1"/>
    <col min="11792" max="12032" width="9.5" style="9"/>
    <col min="12033" max="12033" width="10.83203125" style="9" customWidth="1"/>
    <col min="12034" max="12047" width="13.109375" style="9" customWidth="1"/>
    <col min="12048" max="12288" width="9.5" style="9"/>
    <col min="12289" max="12289" width="10.83203125" style="9" customWidth="1"/>
    <col min="12290" max="12303" width="13.109375" style="9" customWidth="1"/>
    <col min="12304" max="12544" width="9.5" style="9"/>
    <col min="12545" max="12545" width="10.83203125" style="9" customWidth="1"/>
    <col min="12546" max="12559" width="13.109375" style="9" customWidth="1"/>
    <col min="12560" max="12800" width="9.5" style="9"/>
    <col min="12801" max="12801" width="10.83203125" style="9" customWidth="1"/>
    <col min="12802" max="12815" width="13.109375" style="9" customWidth="1"/>
    <col min="12816" max="13056" width="9.5" style="9"/>
    <col min="13057" max="13057" width="10.83203125" style="9" customWidth="1"/>
    <col min="13058" max="13071" width="13.109375" style="9" customWidth="1"/>
    <col min="13072" max="13312" width="9.5" style="9"/>
    <col min="13313" max="13313" width="10.83203125" style="9" customWidth="1"/>
    <col min="13314" max="13327" width="13.109375" style="9" customWidth="1"/>
    <col min="13328" max="13568" width="9.5" style="9"/>
    <col min="13569" max="13569" width="10.83203125" style="9" customWidth="1"/>
    <col min="13570" max="13583" width="13.109375" style="9" customWidth="1"/>
    <col min="13584" max="13824" width="9.5" style="9"/>
    <col min="13825" max="13825" width="10.83203125" style="9" customWidth="1"/>
    <col min="13826" max="13839" width="13.109375" style="9" customWidth="1"/>
    <col min="13840" max="14080" width="9.5" style="9"/>
    <col min="14081" max="14081" width="10.83203125" style="9" customWidth="1"/>
    <col min="14082" max="14095" width="13.109375" style="9" customWidth="1"/>
    <col min="14096" max="14336" width="9.5" style="9"/>
    <col min="14337" max="14337" width="10.83203125" style="9" customWidth="1"/>
    <col min="14338" max="14351" width="13.109375" style="9" customWidth="1"/>
    <col min="14352" max="14592" width="9.5" style="9"/>
    <col min="14593" max="14593" width="10.83203125" style="9" customWidth="1"/>
    <col min="14594" max="14607" width="13.109375" style="9" customWidth="1"/>
    <col min="14608" max="14848" width="9.5" style="9"/>
    <col min="14849" max="14849" width="10.83203125" style="9" customWidth="1"/>
    <col min="14850" max="14863" width="13.109375" style="9" customWidth="1"/>
    <col min="14864" max="15104" width="9.5" style="9"/>
    <col min="15105" max="15105" width="10.83203125" style="9" customWidth="1"/>
    <col min="15106" max="15119" width="13.109375" style="9" customWidth="1"/>
    <col min="15120" max="15360" width="9.5" style="9"/>
    <col min="15361" max="15361" width="10.83203125" style="9" customWidth="1"/>
    <col min="15362" max="15375" width="13.109375" style="9" customWidth="1"/>
    <col min="15376" max="15616" width="9.5" style="9"/>
    <col min="15617" max="15617" width="10.83203125" style="9" customWidth="1"/>
    <col min="15618" max="15631" width="13.109375" style="9" customWidth="1"/>
    <col min="15632" max="15872" width="9.5" style="9"/>
    <col min="15873" max="15873" width="10.83203125" style="9" customWidth="1"/>
    <col min="15874" max="15887" width="13.109375" style="9" customWidth="1"/>
    <col min="15888" max="16128" width="9.5" style="9"/>
    <col min="16129" max="16129" width="10.83203125" style="9" customWidth="1"/>
    <col min="16130" max="16143" width="13.109375" style="9" customWidth="1"/>
    <col min="16144" max="16384" width="9.5" style="9"/>
  </cols>
  <sheetData>
    <row r="1" spans="1:17">
      <c r="A1" s="8" t="str">
        <f>[1]PointsTable!A1</f>
        <v>Fencers</v>
      </c>
      <c r="B1" s="8" t="str">
        <f>[1]PointsTable!B1</f>
        <v>Poules</v>
      </c>
      <c r="C1" s="8" t="str">
        <f>[1]PointsTable!C1</f>
        <v>Fencers/Poule</v>
      </c>
      <c r="D1" s="8" t="str">
        <f>[1]PointsTable!D1</f>
        <v>Bouts/Poule</v>
      </c>
      <c r="E1" s="8" t="str">
        <f>[1]PointsTable!E1</f>
        <v>DE Bouts</v>
      </c>
      <c r="F1" s="8" t="str">
        <f>[1]PointsTable!F1</f>
        <v>Total Points</v>
      </c>
    </row>
    <row r="2" spans="1:17">
      <c r="A2" s="8">
        <f>[1]PointsTable!A2</f>
        <v>2</v>
      </c>
      <c r="B2" s="8">
        <f>[1]PointsTable!B2</f>
        <v>1</v>
      </c>
      <c r="C2" s="8">
        <f>[1]PointsTable!C2</f>
        <v>2</v>
      </c>
      <c r="D2" s="8">
        <f>[1]PointsTable!D2</f>
        <v>1</v>
      </c>
      <c r="E2" s="8">
        <f>[1]PointsTable!E2</f>
        <v>1</v>
      </c>
      <c r="F2" s="8">
        <f>[1]PointsTable!F2</f>
        <v>20</v>
      </c>
    </row>
    <row r="3" spans="1:17">
      <c r="A3" s="8">
        <f>[1]PointsTable!A3</f>
        <v>4</v>
      </c>
      <c r="B3" s="8">
        <f>[1]PointsTable!B3</f>
        <v>1</v>
      </c>
      <c r="C3" s="8">
        <f>[1]PointsTable!C3</f>
        <v>4</v>
      </c>
      <c r="D3" s="8">
        <f>[1]PointsTable!D3</f>
        <v>3</v>
      </c>
      <c r="E3" s="8">
        <f>[1]PointsTable!E3</f>
        <v>2</v>
      </c>
      <c r="F3" s="8">
        <f>[1]PointsTable!F3</f>
        <v>45</v>
      </c>
    </row>
    <row r="4" spans="1:17">
      <c r="A4" s="8">
        <f>[1]PointsTable!A4</f>
        <v>7</v>
      </c>
      <c r="B4" s="8">
        <f>[1]PointsTable!B4</f>
        <v>1</v>
      </c>
      <c r="C4" s="8">
        <f>[1]PointsTable!C4</f>
        <v>7</v>
      </c>
      <c r="D4" s="8">
        <f>[1]PointsTable!D4</f>
        <v>6</v>
      </c>
      <c r="E4" s="8">
        <f>[1]PointsTable!E4</f>
        <v>3</v>
      </c>
      <c r="F4" s="8">
        <f>[1]PointsTable!F4</f>
        <v>75</v>
      </c>
    </row>
    <row r="5" spans="1:17">
      <c r="A5" s="8">
        <f>[1]PointsTable!A5</f>
        <v>16</v>
      </c>
      <c r="B5" s="8">
        <f>[1]PointsTable!B5</f>
        <v>3</v>
      </c>
      <c r="C5" s="8">
        <f>[1]PointsTable!C5</f>
        <v>6</v>
      </c>
      <c r="D5" s="8">
        <f>[1]PointsTable!D5</f>
        <v>5</v>
      </c>
      <c r="E5" s="8">
        <f>[1]PointsTable!E5</f>
        <v>4</v>
      </c>
      <c r="F5" s="8">
        <f>[1]PointsTable!F5</f>
        <v>85</v>
      </c>
    </row>
    <row r="6" spans="1:17">
      <c r="A6" s="8">
        <f>[1]PointsTable!A6</f>
        <v>32</v>
      </c>
      <c r="B6" s="8">
        <f>[1]PointsTable!B6</f>
        <v>5</v>
      </c>
      <c r="C6" s="8">
        <f>[1]PointsTable!C6</f>
        <v>7</v>
      </c>
      <c r="D6" s="8">
        <f>[1]PointsTable!D6</f>
        <v>6</v>
      </c>
      <c r="E6" s="8">
        <f>[1]PointsTable!E6</f>
        <v>5</v>
      </c>
      <c r="F6" s="8">
        <f>[1]PointsTable!F6</f>
        <v>105</v>
      </c>
    </row>
    <row r="7" spans="1:17">
      <c r="A7" s="8">
        <f>[1]PointsTable!A7</f>
        <v>64</v>
      </c>
      <c r="B7" s="8">
        <f>[1]PointsTable!B7</f>
        <v>10</v>
      </c>
      <c r="C7" s="8">
        <f>[1]PointsTable!C7</f>
        <v>7</v>
      </c>
      <c r="D7" s="8">
        <f>[1]PointsTable!D7</f>
        <v>6</v>
      </c>
      <c r="E7" s="8">
        <f>[1]PointsTable!E7</f>
        <v>6</v>
      </c>
      <c r="F7" s="8">
        <f>[1]PointsTable!F7</f>
        <v>120</v>
      </c>
    </row>
    <row r="8" spans="1:17">
      <c r="A8" s="8">
        <f>[1]PointsTable!A8</f>
        <v>128</v>
      </c>
      <c r="B8" s="8">
        <f>[1]PointsTable!B8</f>
        <v>19</v>
      </c>
      <c r="C8" s="8">
        <f>[1]PointsTable!C8</f>
        <v>7</v>
      </c>
      <c r="D8" s="8">
        <f>[1]PointsTable!D8</f>
        <v>6</v>
      </c>
      <c r="E8" s="8">
        <f>[1]PointsTable!E8</f>
        <v>7</v>
      </c>
      <c r="F8" s="8">
        <f>[1]PointsTable!F8</f>
        <v>135</v>
      </c>
    </row>
    <row r="9" spans="1:17">
      <c r="A9" s="8">
        <f>[1]PointsTable!A9</f>
        <v>256</v>
      </c>
      <c r="B9" s="8">
        <f>[1]PointsTable!B9</f>
        <v>37</v>
      </c>
      <c r="C9" s="8">
        <f>[1]PointsTable!C9</f>
        <v>7</v>
      </c>
      <c r="D9" s="8">
        <f>[1]PointsTable!D9</f>
        <v>6</v>
      </c>
      <c r="E9" s="8">
        <f>[1]PointsTable!E9</f>
        <v>8</v>
      </c>
      <c r="F9" s="8">
        <f>[1]PointsTable!F9</f>
        <v>150</v>
      </c>
    </row>
    <row r="10" spans="1:17">
      <c r="A10" s="8">
        <f>[1]PointsTable!A10</f>
        <v>512</v>
      </c>
      <c r="B10" s="8">
        <f>[1]PointsTable!B10</f>
        <v>74</v>
      </c>
      <c r="C10" s="8">
        <f>[1]PointsTable!C10</f>
        <v>7</v>
      </c>
      <c r="D10" s="8">
        <f>[1]PointsTable!D10</f>
        <v>6</v>
      </c>
      <c r="E10" s="8">
        <f>[1]PointsTable!E10</f>
        <v>9</v>
      </c>
      <c r="F10" s="8">
        <f>[1]PointsTable!F10</f>
        <v>165</v>
      </c>
    </row>
    <row r="12" spans="1:17">
      <c r="A12" s="8" t="str">
        <f>[1]FormulaConstnts!A1</f>
        <v>G</v>
      </c>
      <c r="B12" s="8" t="str">
        <f>[1]FormulaConstnts!B1</f>
        <v>S</v>
      </c>
      <c r="C12" s="8" t="str">
        <f>[1]FormulaConstnts!C1</f>
        <v>m</v>
      </c>
      <c r="D12" s="8" t="str">
        <f>[1]FormulaConstnts!D1</f>
        <v>T</v>
      </c>
      <c r="E12" s="8" t="str">
        <f>[1]FormulaConstnts!E1</f>
        <v>Tc</v>
      </c>
      <c r="F12" s="8" t="str">
        <f>[1]FormulaConstnts!F1</f>
        <v>Tmax</v>
      </c>
      <c r="G12" s="8" t="str">
        <f>[1]FormulaConstnts!G1</f>
        <v>Dfactor</v>
      </c>
      <c r="H12" s="8" t="str">
        <f>[1]FormulaConstnts!H1</f>
        <v>Dslope</v>
      </c>
      <c r="I12" s="8" t="str">
        <f>[1]FormulaConstnts!I1</f>
        <v>Doffset</v>
      </c>
      <c r="J12" s="8" t="str">
        <f>[1]FormulaConstnts!J1</f>
        <v>Dmid</v>
      </c>
    </row>
    <row r="13" spans="1:17">
      <c r="A13" s="8">
        <f>[1]FormulaConstnts!A2</f>
        <v>2.6</v>
      </c>
      <c r="B13" s="8">
        <f>[1]FormulaConstnts!B2</f>
        <v>2</v>
      </c>
      <c r="C13" s="8">
        <f>[1]FormulaConstnts!C2</f>
        <v>1.5</v>
      </c>
      <c r="D13" s="8">
        <f>[1]FormulaConstnts!D2</f>
        <v>20</v>
      </c>
      <c r="E13" s="8">
        <f>[1]FormulaConstnts!E2</f>
        <v>40</v>
      </c>
      <c r="F13" s="8">
        <f>[1]FormulaConstnts!F2</f>
        <v>165</v>
      </c>
      <c r="G13" s="8">
        <f>[1]FormulaConstnts!G2</f>
        <v>0.75</v>
      </c>
      <c r="H13" s="8">
        <f>[1]FormulaConstnts!H2</f>
        <v>10</v>
      </c>
      <c r="I13" s="8">
        <f>[1]FormulaConstnts!I2</f>
        <v>50</v>
      </c>
      <c r="J13" s="8">
        <f>[1]FormulaConstnts!J2</f>
        <v>64</v>
      </c>
    </row>
    <row r="15" spans="1:17">
      <c r="A15" s="8" t="str">
        <f>'[1]DifficultyTable (2)'!A23</f>
        <v>Dtable</v>
      </c>
      <c r="B15" s="8">
        <f>'[1]DifficultyTable (2)'!B23</f>
        <v>1</v>
      </c>
      <c r="C15" s="8">
        <f>'[1]DifficultyTable (2)'!C23</f>
        <v>5</v>
      </c>
      <c r="D15" s="8">
        <f>'[1]DifficultyTable (2)'!D23</f>
        <v>9</v>
      </c>
      <c r="E15" s="8">
        <f>'[1]DifficultyTable (2)'!E23</f>
        <v>13</v>
      </c>
      <c r="F15" s="8">
        <f>'[1]DifficultyTable (2)'!F23</f>
        <v>17</v>
      </c>
      <c r="G15" s="8">
        <f>'[1]DifficultyTable (2)'!G23</f>
        <v>33</v>
      </c>
      <c r="H15" s="8">
        <f>'[1]DifficultyTable (2)'!H23</f>
        <v>65</v>
      </c>
      <c r="I15" s="8">
        <f>'[1]DifficultyTable (2)'!I23</f>
        <v>97</v>
      </c>
      <c r="J15" s="8">
        <f>'[1]DifficultyTable (2)'!J23</f>
        <v>129</v>
      </c>
      <c r="K15" s="8">
        <f>'[1]DifficultyTable (2)'!K23</f>
        <v>257</v>
      </c>
      <c r="L15" s="8">
        <f>'[1]DifficultyTable (2)'!L23</f>
        <v>385</v>
      </c>
      <c r="M15" s="8">
        <f>'[1]DifficultyTable (2)'!M23</f>
        <v>513</v>
      </c>
      <c r="N15" s="8">
        <f>'[1]DifficultyTable (2)'!N23</f>
        <v>641</v>
      </c>
      <c r="O15" s="8">
        <f>'[1]DifficultyTable (2)'!O23</f>
        <v>769</v>
      </c>
      <c r="P15" s="8" t="str">
        <f>'[1]DifficultyTable (2)'!P23</f>
        <v>Tier</v>
      </c>
      <c r="Q15" s="8" t="str">
        <f>'[1]DifficultyTable (2)'!Q23</f>
        <v>Equivalent</v>
      </c>
    </row>
    <row r="16" spans="1:17">
      <c r="A16" s="8" t="str">
        <f>'[1]DifficultyTable (2)'!A24</f>
        <v>CME</v>
      </c>
      <c r="B16" s="10">
        <f>'[1]DifficultyTable (2)'!B24</f>
        <v>3.6</v>
      </c>
      <c r="C16" s="10">
        <f>'[1]DifficultyTable (2)'!C24</f>
        <v>2.52</v>
      </c>
      <c r="D16" s="10">
        <f>'[1]DifficultyTable (2)'!D24</f>
        <v>1.08</v>
      </c>
      <c r="E16" s="10">
        <f>'[1]DifficultyTable (2)'!E24</f>
        <v>1</v>
      </c>
      <c r="F16" s="10">
        <f>'[1]DifficultyTable (2)'!F24</f>
        <v>1</v>
      </c>
      <c r="G16" s="10">
        <f>'[1]DifficultyTable (2)'!G24</f>
        <v>1</v>
      </c>
      <c r="H16" s="10">
        <f>'[1]DifficultyTable (2)'!H24</f>
        <v>1</v>
      </c>
      <c r="I16" s="10">
        <f>'[1]DifficultyTable (2)'!I24</f>
        <v>1</v>
      </c>
      <c r="J16" s="10">
        <f>'[1]DifficultyTable (2)'!J24</f>
        <v>1</v>
      </c>
      <c r="K16" s="10">
        <f>'[1]DifficultyTable (2)'!K24</f>
        <v>1</v>
      </c>
      <c r="L16" s="10">
        <f>'[1]DifficultyTable (2)'!L24</f>
        <v>1</v>
      </c>
      <c r="M16" s="10">
        <f>'[1]DifficultyTable (2)'!M24</f>
        <v>1</v>
      </c>
      <c r="N16" s="10">
        <f>'[1]DifficultyTable (2)'!N24</f>
        <v>1</v>
      </c>
      <c r="O16" s="10">
        <f>'[1]DifficultyTable (2)'!O24</f>
        <v>1</v>
      </c>
      <c r="P16" s="8">
        <f>'[1]DifficultyTable (2)'!P24</f>
        <v>4</v>
      </c>
      <c r="Q16" s="8" t="str">
        <f>'[1]DifficultyTable (2)'!Q24</f>
        <v>4C</v>
      </c>
    </row>
    <row r="17" spans="1:17">
      <c r="A17" s="8" t="str">
        <f>'[1]DifficultyTable (2)'!A25</f>
        <v>CWE</v>
      </c>
      <c r="B17" s="10">
        <f>'[1]DifficultyTable (2)'!B25</f>
        <v>5.94</v>
      </c>
      <c r="C17" s="10">
        <f>'[1]DifficultyTable (2)'!C25</f>
        <v>4.1580000000000004</v>
      </c>
      <c r="D17" s="10">
        <f>'[1]DifficultyTable (2)'!D25</f>
        <v>2.3760000000000003</v>
      </c>
      <c r="E17" s="10">
        <f>'[1]DifficultyTable (2)'!E25</f>
        <v>1</v>
      </c>
      <c r="F17" s="10">
        <f>'[1]DifficultyTable (2)'!F25</f>
        <v>1</v>
      </c>
      <c r="G17" s="10">
        <f>'[1]DifficultyTable (2)'!G25</f>
        <v>1</v>
      </c>
      <c r="H17" s="10">
        <f>'[1]DifficultyTable (2)'!H25</f>
        <v>1</v>
      </c>
      <c r="I17" s="10">
        <f>'[1]DifficultyTable (2)'!I25</f>
        <v>1</v>
      </c>
      <c r="J17" s="10">
        <f>'[1]DifficultyTable (2)'!J25</f>
        <v>1</v>
      </c>
      <c r="K17" s="10">
        <f>'[1]DifficultyTable (2)'!K25</f>
        <v>1</v>
      </c>
      <c r="L17" s="10">
        <f>'[1]DifficultyTable (2)'!L25</f>
        <v>1</v>
      </c>
      <c r="M17" s="10">
        <f>'[1]DifficultyTable (2)'!M25</f>
        <v>1</v>
      </c>
      <c r="N17" s="10">
        <f>'[1]DifficultyTable (2)'!N25</f>
        <v>1</v>
      </c>
      <c r="O17" s="10">
        <f>'[1]DifficultyTable (2)'!O25</f>
        <v>1</v>
      </c>
      <c r="P17" s="8">
        <f>'[1]DifficultyTable (2)'!P25</f>
        <v>3</v>
      </c>
      <c r="Q17" s="8" t="str">
        <f>'[1]DifficultyTable (2)'!Q25</f>
        <v>3C</v>
      </c>
    </row>
    <row r="18" spans="1:17">
      <c r="A18" s="8" t="str">
        <f>'[1]DifficultyTable (2)'!A26</f>
        <v>CMF</v>
      </c>
      <c r="B18" s="10">
        <f>'[1]DifficultyTable (2)'!B26</f>
        <v>5.94</v>
      </c>
      <c r="C18" s="10">
        <f>'[1]DifficultyTable (2)'!C26</f>
        <v>4.1580000000000004</v>
      </c>
      <c r="D18" s="10">
        <f>'[1]DifficultyTable (2)'!D26</f>
        <v>2.3760000000000003</v>
      </c>
      <c r="E18" s="10">
        <f>'[1]DifficultyTable (2)'!E26</f>
        <v>1</v>
      </c>
      <c r="F18" s="10">
        <f>'[1]DifficultyTable (2)'!F26</f>
        <v>1</v>
      </c>
      <c r="G18" s="10">
        <f>'[1]DifficultyTable (2)'!G26</f>
        <v>1</v>
      </c>
      <c r="H18" s="10">
        <f>'[1]DifficultyTable (2)'!H26</f>
        <v>1</v>
      </c>
      <c r="I18" s="10">
        <f>'[1]DifficultyTable (2)'!I26</f>
        <v>1</v>
      </c>
      <c r="J18" s="10">
        <f>'[1]DifficultyTable (2)'!J26</f>
        <v>1</v>
      </c>
      <c r="K18" s="10">
        <f>'[1]DifficultyTable (2)'!K26</f>
        <v>1</v>
      </c>
      <c r="L18" s="10">
        <f>'[1]DifficultyTable (2)'!L26</f>
        <v>1</v>
      </c>
      <c r="M18" s="10">
        <f>'[1]DifficultyTable (2)'!M26</f>
        <v>1</v>
      </c>
      <c r="N18" s="10">
        <f>'[1]DifficultyTable (2)'!N26</f>
        <v>1</v>
      </c>
      <c r="O18" s="10">
        <f>'[1]DifficultyTable (2)'!O26</f>
        <v>1</v>
      </c>
      <c r="P18" s="8">
        <f>'[1]DifficultyTable (2)'!P26</f>
        <v>3</v>
      </c>
      <c r="Q18" s="8" t="str">
        <f>'[1]DifficultyTable (2)'!Q26</f>
        <v>3C</v>
      </c>
    </row>
    <row r="19" spans="1:17">
      <c r="A19" s="8" t="str">
        <f>'[1]DifficultyTable (2)'!A27</f>
        <v>CWF</v>
      </c>
      <c r="B19" s="10">
        <f>'[1]DifficultyTable (2)'!B27</f>
        <v>5.94</v>
      </c>
      <c r="C19" s="10">
        <f>'[1]DifficultyTable (2)'!C27</f>
        <v>4.1580000000000004</v>
      </c>
      <c r="D19" s="10">
        <f>'[1]DifficultyTable (2)'!D27</f>
        <v>2.3760000000000003</v>
      </c>
      <c r="E19" s="10">
        <f>'[1]DifficultyTable (2)'!E27</f>
        <v>1</v>
      </c>
      <c r="F19" s="10">
        <f>'[1]DifficultyTable (2)'!F27</f>
        <v>1</v>
      </c>
      <c r="G19" s="10">
        <f>'[1]DifficultyTable (2)'!G27</f>
        <v>1</v>
      </c>
      <c r="H19" s="10">
        <f>'[1]DifficultyTable (2)'!H27</f>
        <v>1</v>
      </c>
      <c r="I19" s="10">
        <f>'[1]DifficultyTable (2)'!I27</f>
        <v>1</v>
      </c>
      <c r="J19" s="10">
        <f>'[1]DifficultyTable (2)'!J27</f>
        <v>1</v>
      </c>
      <c r="K19" s="10">
        <f>'[1]DifficultyTable (2)'!K27</f>
        <v>1</v>
      </c>
      <c r="L19" s="10">
        <f>'[1]DifficultyTable (2)'!L27</f>
        <v>1</v>
      </c>
      <c r="M19" s="10">
        <f>'[1]DifficultyTable (2)'!M27</f>
        <v>1</v>
      </c>
      <c r="N19" s="10">
        <f>'[1]DifficultyTable (2)'!N27</f>
        <v>1</v>
      </c>
      <c r="O19" s="10">
        <f>'[1]DifficultyTable (2)'!O27</f>
        <v>1</v>
      </c>
      <c r="P19" s="8">
        <f>'[1]DifficultyTable (2)'!P27</f>
        <v>3</v>
      </c>
      <c r="Q19" s="8" t="str">
        <f>'[1]DifficultyTable (2)'!Q27</f>
        <v>3C</v>
      </c>
    </row>
    <row r="20" spans="1:17">
      <c r="A20" s="8" t="str">
        <f>'[1]DifficultyTable (2)'!A28</f>
        <v>CMS</v>
      </c>
      <c r="B20" s="10">
        <f>'[1]DifficultyTable (2)'!B28</f>
        <v>3.6</v>
      </c>
      <c r="C20" s="10">
        <f>'[1]DifficultyTable (2)'!C28</f>
        <v>2.52</v>
      </c>
      <c r="D20" s="10">
        <f>'[1]DifficultyTable (2)'!D28</f>
        <v>1.08</v>
      </c>
      <c r="E20" s="10">
        <f>'[1]DifficultyTable (2)'!E28</f>
        <v>1</v>
      </c>
      <c r="F20" s="10">
        <f>'[1]DifficultyTable (2)'!F28</f>
        <v>1</v>
      </c>
      <c r="G20" s="10">
        <f>'[1]DifficultyTable (2)'!G28</f>
        <v>1</v>
      </c>
      <c r="H20" s="10">
        <f>'[1]DifficultyTable (2)'!H28</f>
        <v>1</v>
      </c>
      <c r="I20" s="10">
        <f>'[1]DifficultyTable (2)'!I28</f>
        <v>1</v>
      </c>
      <c r="J20" s="10">
        <f>'[1]DifficultyTable (2)'!J28</f>
        <v>1</v>
      </c>
      <c r="K20" s="10">
        <f>'[1]DifficultyTable (2)'!K28</f>
        <v>1</v>
      </c>
      <c r="L20" s="10">
        <f>'[1]DifficultyTable (2)'!L28</f>
        <v>1</v>
      </c>
      <c r="M20" s="10">
        <f>'[1]DifficultyTable (2)'!M28</f>
        <v>1</v>
      </c>
      <c r="N20" s="10">
        <f>'[1]DifficultyTable (2)'!N28</f>
        <v>1</v>
      </c>
      <c r="O20" s="10">
        <f>'[1]DifficultyTable (2)'!O28</f>
        <v>1</v>
      </c>
      <c r="P20" s="8">
        <f>'[1]DifficultyTable (2)'!P28</f>
        <v>4</v>
      </c>
      <c r="Q20" s="8" t="str">
        <f>'[1]DifficultyTable (2)'!Q28</f>
        <v>4C</v>
      </c>
    </row>
    <row r="21" spans="1:17">
      <c r="A21" s="8" t="str">
        <f>'[1]DifficultyTable (2)'!A29</f>
        <v>CWS</v>
      </c>
      <c r="B21" s="10">
        <f>'[1]DifficultyTable (2)'!B29</f>
        <v>3.6</v>
      </c>
      <c r="C21" s="10">
        <f>'[1]DifficultyTable (2)'!C29</f>
        <v>2.52</v>
      </c>
      <c r="D21" s="10">
        <f>'[1]DifficultyTable (2)'!D29</f>
        <v>1.08</v>
      </c>
      <c r="E21" s="10">
        <f>'[1]DifficultyTable (2)'!E29</f>
        <v>1</v>
      </c>
      <c r="F21" s="10">
        <f>'[1]DifficultyTable (2)'!F29</f>
        <v>1</v>
      </c>
      <c r="G21" s="10">
        <f>'[1]DifficultyTable (2)'!G29</f>
        <v>1</v>
      </c>
      <c r="H21" s="10">
        <f>'[1]DifficultyTable (2)'!H29</f>
        <v>1</v>
      </c>
      <c r="I21" s="10">
        <f>'[1]DifficultyTable (2)'!I29</f>
        <v>1</v>
      </c>
      <c r="J21" s="10">
        <f>'[1]DifficultyTable (2)'!J29</f>
        <v>1</v>
      </c>
      <c r="K21" s="10">
        <f>'[1]DifficultyTable (2)'!K29</f>
        <v>1</v>
      </c>
      <c r="L21" s="10">
        <f>'[1]DifficultyTable (2)'!L29</f>
        <v>1</v>
      </c>
      <c r="M21" s="10">
        <f>'[1]DifficultyTable (2)'!M29</f>
        <v>1</v>
      </c>
      <c r="N21" s="10">
        <f>'[1]DifficultyTable (2)'!N29</f>
        <v>1</v>
      </c>
      <c r="O21" s="10">
        <f>'[1]DifficultyTable (2)'!O29</f>
        <v>1</v>
      </c>
      <c r="P21" s="8">
        <f>'[1]DifficultyTable (2)'!P29</f>
        <v>4</v>
      </c>
      <c r="Q21" s="8" t="str">
        <f>'[1]DifficultyTable (2)'!Q29</f>
        <v>4C</v>
      </c>
    </row>
    <row r="22" spans="1:17">
      <c r="A22" s="8" t="str">
        <f>'[1]DifficultyTable (2)'!A30</f>
        <v>JME</v>
      </c>
      <c r="B22" s="10">
        <f>'[1]DifficultyTable (2)'!B30</f>
        <v>4.8000000000000007</v>
      </c>
      <c r="C22" s="10">
        <f>'[1]DifficultyTable (2)'!C30</f>
        <v>3.3600000000000003</v>
      </c>
      <c r="D22" s="10">
        <f>'[1]DifficultyTable (2)'!D30</f>
        <v>1.4400000000000002</v>
      </c>
      <c r="E22" s="10">
        <f>'[1]DifficultyTable (2)'!E30</f>
        <v>1</v>
      </c>
      <c r="F22" s="10">
        <f>'[1]DifficultyTable (2)'!F30</f>
        <v>1</v>
      </c>
      <c r="G22" s="10">
        <f>'[1]DifficultyTable (2)'!G30</f>
        <v>1</v>
      </c>
      <c r="H22" s="10">
        <f>'[1]DifficultyTable (2)'!H30</f>
        <v>1</v>
      </c>
      <c r="I22" s="10">
        <f>'[1]DifficultyTable (2)'!I30</f>
        <v>1</v>
      </c>
      <c r="J22" s="10">
        <f>'[1]DifficultyTable (2)'!J30</f>
        <v>1</v>
      </c>
      <c r="K22" s="10">
        <f>'[1]DifficultyTable (2)'!K30</f>
        <v>1</v>
      </c>
      <c r="L22" s="10">
        <f>'[1]DifficultyTable (2)'!L30</f>
        <v>1</v>
      </c>
      <c r="M22" s="10">
        <f>'[1]DifficultyTable (2)'!M30</f>
        <v>1</v>
      </c>
      <c r="N22" s="10">
        <f>'[1]DifficultyTable (2)'!N30</f>
        <v>1</v>
      </c>
      <c r="O22" s="10">
        <f>'[1]DifficultyTable (2)'!O30</f>
        <v>1</v>
      </c>
      <c r="P22" s="8">
        <f>'[1]DifficultyTable (2)'!P30</f>
        <v>4</v>
      </c>
      <c r="Q22" s="8" t="str">
        <f>'[1]DifficultyTable (2)'!Q30</f>
        <v>4J</v>
      </c>
    </row>
    <row r="23" spans="1:17">
      <c r="A23" s="8" t="str">
        <f>'[1]DifficultyTable (2)'!A31</f>
        <v>JWE</v>
      </c>
      <c r="B23" s="10">
        <f>'[1]DifficultyTable (2)'!B31</f>
        <v>7.92</v>
      </c>
      <c r="C23" s="10">
        <f>'[1]DifficultyTable (2)'!C31</f>
        <v>5.5439999999999996</v>
      </c>
      <c r="D23" s="10">
        <f>'[1]DifficultyTable (2)'!D31</f>
        <v>3.1680000000000001</v>
      </c>
      <c r="E23" s="10">
        <f>'[1]DifficultyTable (2)'!E31</f>
        <v>1.1879999999999999</v>
      </c>
      <c r="F23" s="10">
        <f>'[1]DifficultyTable (2)'!F31</f>
        <v>1</v>
      </c>
      <c r="G23" s="10">
        <f>'[1]DifficultyTable (2)'!G31</f>
        <v>1</v>
      </c>
      <c r="H23" s="10">
        <f>'[1]DifficultyTable (2)'!H31</f>
        <v>1</v>
      </c>
      <c r="I23" s="10">
        <f>'[1]DifficultyTable (2)'!I31</f>
        <v>1</v>
      </c>
      <c r="J23" s="10">
        <f>'[1]DifficultyTable (2)'!J31</f>
        <v>1</v>
      </c>
      <c r="K23" s="10">
        <f>'[1]DifficultyTable (2)'!K31</f>
        <v>1</v>
      </c>
      <c r="L23" s="10">
        <f>'[1]DifficultyTable (2)'!L31</f>
        <v>1</v>
      </c>
      <c r="M23" s="10">
        <f>'[1]DifficultyTable (2)'!M31</f>
        <v>1</v>
      </c>
      <c r="N23" s="10">
        <f>'[1]DifficultyTable (2)'!N31</f>
        <v>1</v>
      </c>
      <c r="O23" s="10">
        <f>'[1]DifficultyTable (2)'!O31</f>
        <v>1</v>
      </c>
      <c r="P23" s="8">
        <f>'[1]DifficultyTable (2)'!P31</f>
        <v>3</v>
      </c>
      <c r="Q23" s="8" t="str">
        <f>'[1]DifficultyTable (2)'!Q31</f>
        <v>3J</v>
      </c>
    </row>
    <row r="24" spans="1:17">
      <c r="A24" s="8" t="str">
        <f>'[1]DifficultyTable (2)'!A32</f>
        <v>JMF</v>
      </c>
      <c r="B24" s="10">
        <f>'[1]DifficultyTable (2)'!B32</f>
        <v>7.92</v>
      </c>
      <c r="C24" s="10">
        <f>'[1]DifficultyTable (2)'!C32</f>
        <v>5.5439999999999996</v>
      </c>
      <c r="D24" s="10">
        <f>'[1]DifficultyTable (2)'!D32</f>
        <v>3.1680000000000001</v>
      </c>
      <c r="E24" s="10">
        <f>'[1]DifficultyTable (2)'!E32</f>
        <v>1.1879999999999999</v>
      </c>
      <c r="F24" s="10">
        <f>'[1]DifficultyTable (2)'!F32</f>
        <v>1</v>
      </c>
      <c r="G24" s="10">
        <f>'[1]DifficultyTable (2)'!G32</f>
        <v>1</v>
      </c>
      <c r="H24" s="10">
        <f>'[1]DifficultyTable (2)'!H32</f>
        <v>1</v>
      </c>
      <c r="I24" s="10">
        <f>'[1]DifficultyTable (2)'!I32</f>
        <v>1</v>
      </c>
      <c r="J24" s="10">
        <f>'[1]DifficultyTable (2)'!J32</f>
        <v>1</v>
      </c>
      <c r="K24" s="10">
        <f>'[1]DifficultyTable (2)'!K32</f>
        <v>1</v>
      </c>
      <c r="L24" s="10">
        <f>'[1]DifficultyTable (2)'!L32</f>
        <v>1</v>
      </c>
      <c r="M24" s="10">
        <f>'[1]DifficultyTable (2)'!M32</f>
        <v>1</v>
      </c>
      <c r="N24" s="10">
        <f>'[1]DifficultyTable (2)'!N32</f>
        <v>1</v>
      </c>
      <c r="O24" s="10">
        <f>'[1]DifficultyTable (2)'!O32</f>
        <v>1</v>
      </c>
      <c r="P24" s="8">
        <f>'[1]DifficultyTable (2)'!P32</f>
        <v>3</v>
      </c>
      <c r="Q24" s="8" t="str">
        <f>'[1]DifficultyTable (2)'!Q32</f>
        <v>3J</v>
      </c>
    </row>
    <row r="25" spans="1:17">
      <c r="A25" s="8" t="str">
        <f>'[1]DifficultyTable (2)'!A33</f>
        <v>JWF</v>
      </c>
      <c r="B25" s="10">
        <f>'[1]DifficultyTable (2)'!B33</f>
        <v>7.92</v>
      </c>
      <c r="C25" s="10">
        <f>'[1]DifficultyTable (2)'!C33</f>
        <v>5.5439999999999996</v>
      </c>
      <c r="D25" s="10">
        <f>'[1]DifficultyTable (2)'!D33</f>
        <v>3.1680000000000001</v>
      </c>
      <c r="E25" s="10">
        <f>'[1]DifficultyTable (2)'!E33</f>
        <v>1.1879999999999999</v>
      </c>
      <c r="F25" s="10">
        <f>'[1]DifficultyTable (2)'!F33</f>
        <v>1</v>
      </c>
      <c r="G25" s="10">
        <f>'[1]DifficultyTable (2)'!G33</f>
        <v>1</v>
      </c>
      <c r="H25" s="10">
        <f>'[1]DifficultyTable (2)'!H33</f>
        <v>1</v>
      </c>
      <c r="I25" s="10">
        <f>'[1]DifficultyTable (2)'!I33</f>
        <v>1</v>
      </c>
      <c r="J25" s="10">
        <f>'[1]DifficultyTable (2)'!J33</f>
        <v>1</v>
      </c>
      <c r="K25" s="10">
        <f>'[1]DifficultyTable (2)'!K33</f>
        <v>1</v>
      </c>
      <c r="L25" s="10">
        <f>'[1]DifficultyTable (2)'!L33</f>
        <v>1</v>
      </c>
      <c r="M25" s="10">
        <f>'[1]DifficultyTable (2)'!M33</f>
        <v>1</v>
      </c>
      <c r="N25" s="10">
        <f>'[1]DifficultyTable (2)'!N33</f>
        <v>1</v>
      </c>
      <c r="O25" s="10">
        <f>'[1]DifficultyTable (2)'!O33</f>
        <v>1</v>
      </c>
      <c r="P25" s="8">
        <f>'[1]DifficultyTable (2)'!P33</f>
        <v>3</v>
      </c>
      <c r="Q25" s="8" t="str">
        <f>'[1]DifficultyTable (2)'!Q33</f>
        <v>3J</v>
      </c>
    </row>
    <row r="26" spans="1:17">
      <c r="A26" s="8" t="str">
        <f>'[1]DifficultyTable (2)'!A34</f>
        <v>JMS</v>
      </c>
      <c r="B26" s="10">
        <f>'[1]DifficultyTable (2)'!B34</f>
        <v>4.8000000000000007</v>
      </c>
      <c r="C26" s="10">
        <f>'[1]DifficultyTable (2)'!C34</f>
        <v>3.3600000000000003</v>
      </c>
      <c r="D26" s="10">
        <f>'[1]DifficultyTable (2)'!D34</f>
        <v>1.4400000000000002</v>
      </c>
      <c r="E26" s="10">
        <f>'[1]DifficultyTable (2)'!E34</f>
        <v>1</v>
      </c>
      <c r="F26" s="10">
        <f>'[1]DifficultyTable (2)'!F34</f>
        <v>1</v>
      </c>
      <c r="G26" s="10">
        <f>'[1]DifficultyTable (2)'!G34</f>
        <v>1</v>
      </c>
      <c r="H26" s="10">
        <f>'[1]DifficultyTable (2)'!H34</f>
        <v>1</v>
      </c>
      <c r="I26" s="10">
        <f>'[1]DifficultyTable (2)'!I34</f>
        <v>1</v>
      </c>
      <c r="J26" s="10">
        <f>'[1]DifficultyTable (2)'!J34</f>
        <v>1</v>
      </c>
      <c r="K26" s="10">
        <f>'[1]DifficultyTable (2)'!K34</f>
        <v>1</v>
      </c>
      <c r="L26" s="10">
        <f>'[1]DifficultyTable (2)'!L34</f>
        <v>1</v>
      </c>
      <c r="M26" s="10">
        <f>'[1]DifficultyTable (2)'!M34</f>
        <v>1</v>
      </c>
      <c r="N26" s="10">
        <f>'[1]DifficultyTable (2)'!N34</f>
        <v>1</v>
      </c>
      <c r="O26" s="10">
        <f>'[1]DifficultyTable (2)'!O34</f>
        <v>1</v>
      </c>
      <c r="P26" s="8">
        <f>'[1]DifficultyTable (2)'!P34</f>
        <v>4</v>
      </c>
      <c r="Q26" s="8" t="str">
        <f>'[1]DifficultyTable (2)'!Q34</f>
        <v>4J</v>
      </c>
    </row>
    <row r="27" spans="1:17">
      <c r="A27" s="8" t="str">
        <f>'[1]DifficultyTable (2)'!A35</f>
        <v>JWS</v>
      </c>
      <c r="B27" s="10">
        <f>'[1]DifficultyTable (2)'!B35</f>
        <v>4.8000000000000007</v>
      </c>
      <c r="C27" s="10">
        <f>'[1]DifficultyTable (2)'!C35</f>
        <v>3.3600000000000003</v>
      </c>
      <c r="D27" s="10">
        <f>'[1]DifficultyTable (2)'!D35</f>
        <v>1.4400000000000002</v>
      </c>
      <c r="E27" s="10">
        <f>'[1]DifficultyTable (2)'!E35</f>
        <v>1</v>
      </c>
      <c r="F27" s="10">
        <f>'[1]DifficultyTable (2)'!F35</f>
        <v>1</v>
      </c>
      <c r="G27" s="10">
        <f>'[1]DifficultyTable (2)'!G35</f>
        <v>1</v>
      </c>
      <c r="H27" s="10">
        <f>'[1]DifficultyTable (2)'!H35</f>
        <v>1</v>
      </c>
      <c r="I27" s="10">
        <f>'[1]DifficultyTable (2)'!I35</f>
        <v>1</v>
      </c>
      <c r="J27" s="10">
        <f>'[1]DifficultyTable (2)'!J35</f>
        <v>1</v>
      </c>
      <c r="K27" s="10">
        <f>'[1]DifficultyTable (2)'!K35</f>
        <v>1</v>
      </c>
      <c r="L27" s="10">
        <f>'[1]DifficultyTable (2)'!L35</f>
        <v>1</v>
      </c>
      <c r="M27" s="10">
        <f>'[1]DifficultyTable (2)'!M35</f>
        <v>1</v>
      </c>
      <c r="N27" s="10">
        <f>'[1]DifficultyTable (2)'!N35</f>
        <v>1</v>
      </c>
      <c r="O27" s="10">
        <f>'[1]DifficultyTable (2)'!O35</f>
        <v>1</v>
      </c>
      <c r="P27" s="8">
        <f>'[1]DifficultyTable (2)'!P35</f>
        <v>4</v>
      </c>
      <c r="Q27" s="8" t="str">
        <f>'[1]DifficultyTable (2)'!Q35</f>
        <v>4J</v>
      </c>
    </row>
    <row r="28" spans="1:17">
      <c r="A28" s="8" t="str">
        <f>'[1]DifficultyTable (2)'!A36</f>
        <v>SME</v>
      </c>
      <c r="B28" s="10">
        <f>'[1]DifficultyTable (2)'!B36</f>
        <v>9.9</v>
      </c>
      <c r="C28" s="10">
        <f>'[1]DifficultyTable (2)'!C36</f>
        <v>6.93</v>
      </c>
      <c r="D28" s="10">
        <f>'[1]DifficultyTable (2)'!D36</f>
        <v>3.9600000000000004</v>
      </c>
      <c r="E28" s="10">
        <f>'[1]DifficultyTable (2)'!E36</f>
        <v>1.4850000000000001</v>
      </c>
      <c r="F28" s="10">
        <f>'[1]DifficultyTable (2)'!F36</f>
        <v>1</v>
      </c>
      <c r="G28" s="10">
        <f>'[1]DifficultyTable (2)'!G36</f>
        <v>1</v>
      </c>
      <c r="H28" s="10">
        <f>'[1]DifficultyTable (2)'!H36</f>
        <v>1</v>
      </c>
      <c r="I28" s="10">
        <f>'[1]DifficultyTable (2)'!I36</f>
        <v>1</v>
      </c>
      <c r="J28" s="10">
        <f>'[1]DifficultyTable (2)'!J36</f>
        <v>1</v>
      </c>
      <c r="K28" s="10">
        <f>'[1]DifficultyTable (2)'!K36</f>
        <v>1</v>
      </c>
      <c r="L28" s="10">
        <f>'[1]DifficultyTable (2)'!L36</f>
        <v>1</v>
      </c>
      <c r="M28" s="10">
        <f>'[1]DifficultyTable (2)'!M36</f>
        <v>1</v>
      </c>
      <c r="N28" s="10">
        <f>'[1]DifficultyTable (2)'!N36</f>
        <v>1</v>
      </c>
      <c r="O28" s="10">
        <f>'[1]DifficultyTable (2)'!O36</f>
        <v>1</v>
      </c>
      <c r="P28" s="8">
        <f>'[1]DifficultyTable (2)'!P36</f>
        <v>3</v>
      </c>
      <c r="Q28" s="8" t="str">
        <f>'[1]DifficultyTable (2)'!Q36</f>
        <v>3S</v>
      </c>
    </row>
    <row r="29" spans="1:17">
      <c r="A29" s="8" t="str">
        <f>'[1]DifficultyTable (2)'!A37</f>
        <v>SWE</v>
      </c>
      <c r="B29" s="10">
        <f>'[1]DifficultyTable (2)'!B37</f>
        <v>9.9</v>
      </c>
      <c r="C29" s="10">
        <f>'[1]DifficultyTable (2)'!C37</f>
        <v>6.93</v>
      </c>
      <c r="D29" s="10">
        <f>'[1]DifficultyTable (2)'!D37</f>
        <v>3.9600000000000004</v>
      </c>
      <c r="E29" s="10">
        <f>'[1]DifficultyTable (2)'!E37</f>
        <v>1.4850000000000001</v>
      </c>
      <c r="F29" s="10">
        <f>'[1]DifficultyTable (2)'!F37</f>
        <v>1</v>
      </c>
      <c r="G29" s="10">
        <f>'[1]DifficultyTable (2)'!G37</f>
        <v>1</v>
      </c>
      <c r="H29" s="10">
        <f>'[1]DifficultyTable (2)'!H37</f>
        <v>1</v>
      </c>
      <c r="I29" s="10">
        <f>'[1]DifficultyTable (2)'!I37</f>
        <v>1</v>
      </c>
      <c r="J29" s="10">
        <f>'[1]DifficultyTable (2)'!J37</f>
        <v>1</v>
      </c>
      <c r="K29" s="10">
        <f>'[1]DifficultyTable (2)'!K37</f>
        <v>1</v>
      </c>
      <c r="L29" s="10">
        <f>'[1]DifficultyTable (2)'!L37</f>
        <v>1</v>
      </c>
      <c r="M29" s="10">
        <f>'[1]DifficultyTable (2)'!M37</f>
        <v>1</v>
      </c>
      <c r="N29" s="10">
        <f>'[1]DifficultyTable (2)'!N37</f>
        <v>1</v>
      </c>
      <c r="O29" s="10">
        <f>'[1]DifficultyTable (2)'!O37</f>
        <v>1</v>
      </c>
      <c r="P29" s="8">
        <f>'[1]DifficultyTable (2)'!P37</f>
        <v>3</v>
      </c>
      <c r="Q29" s="8" t="str">
        <f>'[1]DifficultyTable (2)'!Q37</f>
        <v>3S</v>
      </c>
    </row>
    <row r="30" spans="1:17">
      <c r="A30" s="8" t="str">
        <f>'[1]DifficultyTable (2)'!A38</f>
        <v>SMF</v>
      </c>
      <c r="B30" s="10">
        <f>'[1]DifficultyTable (2)'!B38</f>
        <v>9.9</v>
      </c>
      <c r="C30" s="10">
        <f>'[1]DifficultyTable (2)'!C38</f>
        <v>6.93</v>
      </c>
      <c r="D30" s="10">
        <f>'[1]DifficultyTable (2)'!D38</f>
        <v>3.9600000000000004</v>
      </c>
      <c r="E30" s="10">
        <f>'[1]DifficultyTable (2)'!E38</f>
        <v>1.4850000000000001</v>
      </c>
      <c r="F30" s="10">
        <f>'[1]DifficultyTable (2)'!F38</f>
        <v>1</v>
      </c>
      <c r="G30" s="10">
        <f>'[1]DifficultyTable (2)'!G38</f>
        <v>1</v>
      </c>
      <c r="H30" s="10">
        <f>'[1]DifficultyTable (2)'!H38</f>
        <v>1</v>
      </c>
      <c r="I30" s="10">
        <f>'[1]DifficultyTable (2)'!I38</f>
        <v>1</v>
      </c>
      <c r="J30" s="10">
        <f>'[1]DifficultyTable (2)'!J38</f>
        <v>1</v>
      </c>
      <c r="K30" s="10">
        <f>'[1]DifficultyTable (2)'!K38</f>
        <v>1</v>
      </c>
      <c r="L30" s="10">
        <f>'[1]DifficultyTable (2)'!L38</f>
        <v>1</v>
      </c>
      <c r="M30" s="10">
        <f>'[1]DifficultyTable (2)'!M38</f>
        <v>1</v>
      </c>
      <c r="N30" s="10">
        <f>'[1]DifficultyTable (2)'!N38</f>
        <v>1</v>
      </c>
      <c r="O30" s="10">
        <f>'[1]DifficultyTable (2)'!O38</f>
        <v>1</v>
      </c>
      <c r="P30" s="8">
        <f>'[1]DifficultyTable (2)'!P38</f>
        <v>3</v>
      </c>
      <c r="Q30" s="8" t="str">
        <f>'[1]DifficultyTable (2)'!Q38</f>
        <v>3S</v>
      </c>
    </row>
    <row r="31" spans="1:17">
      <c r="A31" s="8" t="str">
        <f>'[1]DifficultyTable (2)'!A39</f>
        <v>SWF</v>
      </c>
      <c r="B31" s="10">
        <f>'[1]DifficultyTable (2)'!B39</f>
        <v>9.9</v>
      </c>
      <c r="C31" s="10">
        <f>'[1]DifficultyTable (2)'!C39</f>
        <v>6.93</v>
      </c>
      <c r="D31" s="10">
        <f>'[1]DifficultyTable (2)'!D39</f>
        <v>3.9600000000000004</v>
      </c>
      <c r="E31" s="10">
        <f>'[1]DifficultyTable (2)'!E39</f>
        <v>1.4850000000000001</v>
      </c>
      <c r="F31" s="10">
        <f>'[1]DifficultyTable (2)'!F39</f>
        <v>1</v>
      </c>
      <c r="G31" s="10">
        <f>'[1]DifficultyTable (2)'!G39</f>
        <v>1</v>
      </c>
      <c r="H31" s="10">
        <f>'[1]DifficultyTable (2)'!H39</f>
        <v>1</v>
      </c>
      <c r="I31" s="10">
        <f>'[1]DifficultyTable (2)'!I39</f>
        <v>1</v>
      </c>
      <c r="J31" s="10">
        <f>'[1]DifficultyTable (2)'!J39</f>
        <v>1</v>
      </c>
      <c r="K31" s="10">
        <f>'[1]DifficultyTable (2)'!K39</f>
        <v>1</v>
      </c>
      <c r="L31" s="10">
        <f>'[1]DifficultyTable (2)'!L39</f>
        <v>1</v>
      </c>
      <c r="M31" s="10">
        <f>'[1]DifficultyTable (2)'!M39</f>
        <v>1</v>
      </c>
      <c r="N31" s="10">
        <f>'[1]DifficultyTable (2)'!N39</f>
        <v>1</v>
      </c>
      <c r="O31" s="10">
        <f>'[1]DifficultyTable (2)'!O39</f>
        <v>1</v>
      </c>
      <c r="P31" s="8">
        <f>'[1]DifficultyTable (2)'!P39</f>
        <v>3</v>
      </c>
      <c r="Q31" s="8" t="str">
        <f>'[1]DifficultyTable (2)'!Q39</f>
        <v>3S</v>
      </c>
    </row>
    <row r="32" spans="1:17">
      <c r="A32" s="8" t="str">
        <f>'[1]DifficultyTable (2)'!A40</f>
        <v>SMS</v>
      </c>
      <c r="B32" s="10">
        <f>'[1]DifficultyTable (2)'!B40</f>
        <v>9.9</v>
      </c>
      <c r="C32" s="10">
        <f>'[1]DifficultyTable (2)'!C40</f>
        <v>6.93</v>
      </c>
      <c r="D32" s="10">
        <f>'[1]DifficultyTable (2)'!D40</f>
        <v>3.9600000000000004</v>
      </c>
      <c r="E32" s="10">
        <f>'[1]DifficultyTable (2)'!E40</f>
        <v>1.4850000000000001</v>
      </c>
      <c r="F32" s="10">
        <f>'[1]DifficultyTable (2)'!F40</f>
        <v>1</v>
      </c>
      <c r="G32" s="10">
        <f>'[1]DifficultyTable (2)'!G40</f>
        <v>1</v>
      </c>
      <c r="H32" s="10">
        <f>'[1]DifficultyTable (2)'!H40</f>
        <v>1</v>
      </c>
      <c r="I32" s="10">
        <f>'[1]DifficultyTable (2)'!I40</f>
        <v>1</v>
      </c>
      <c r="J32" s="10">
        <f>'[1]DifficultyTable (2)'!J40</f>
        <v>1</v>
      </c>
      <c r="K32" s="10">
        <f>'[1]DifficultyTable (2)'!K40</f>
        <v>1</v>
      </c>
      <c r="L32" s="10">
        <f>'[1]DifficultyTable (2)'!L40</f>
        <v>1</v>
      </c>
      <c r="M32" s="10">
        <f>'[1]DifficultyTable (2)'!M40</f>
        <v>1</v>
      </c>
      <c r="N32" s="10">
        <f>'[1]DifficultyTable (2)'!N40</f>
        <v>1</v>
      </c>
      <c r="O32" s="10">
        <f>'[1]DifficultyTable (2)'!O40</f>
        <v>1</v>
      </c>
      <c r="P32" s="8">
        <f>'[1]DifficultyTable (2)'!P40</f>
        <v>3</v>
      </c>
      <c r="Q32" s="8" t="str">
        <f>'[1]DifficultyTable (2)'!Q40</f>
        <v>3S</v>
      </c>
    </row>
    <row r="33" spans="1:17">
      <c r="A33" s="8" t="str">
        <f>'[1]DifficultyTable (2)'!A41</f>
        <v>SWS</v>
      </c>
      <c r="B33" s="10">
        <f>'[1]DifficultyTable (2)'!B41</f>
        <v>9.9</v>
      </c>
      <c r="C33" s="10">
        <f>'[1]DifficultyTable (2)'!C41</f>
        <v>6.93</v>
      </c>
      <c r="D33" s="10">
        <f>'[1]DifficultyTable (2)'!D41</f>
        <v>3.9600000000000004</v>
      </c>
      <c r="E33" s="10">
        <f>'[1]DifficultyTable (2)'!E41</f>
        <v>1.4850000000000001</v>
      </c>
      <c r="F33" s="10">
        <f>'[1]DifficultyTable (2)'!F41</f>
        <v>1</v>
      </c>
      <c r="G33" s="10">
        <f>'[1]DifficultyTable (2)'!G41</f>
        <v>1</v>
      </c>
      <c r="H33" s="10">
        <f>'[1]DifficultyTable (2)'!H41</f>
        <v>1</v>
      </c>
      <c r="I33" s="10">
        <f>'[1]DifficultyTable (2)'!I41</f>
        <v>1</v>
      </c>
      <c r="J33" s="10">
        <f>'[1]DifficultyTable (2)'!J41</f>
        <v>1</v>
      </c>
      <c r="K33" s="10">
        <f>'[1]DifficultyTable (2)'!K41</f>
        <v>1</v>
      </c>
      <c r="L33" s="10">
        <f>'[1]DifficultyTable (2)'!L41</f>
        <v>1</v>
      </c>
      <c r="M33" s="10">
        <f>'[1]DifficultyTable (2)'!M41</f>
        <v>1</v>
      </c>
      <c r="N33" s="10">
        <f>'[1]DifficultyTable (2)'!N41</f>
        <v>1</v>
      </c>
      <c r="O33" s="10">
        <f>'[1]DifficultyTable (2)'!O41</f>
        <v>1</v>
      </c>
      <c r="P33" s="8">
        <f>'[1]DifficultyTable (2)'!P41</f>
        <v>3</v>
      </c>
      <c r="Q33" s="8" t="str">
        <f>'[1]DifficultyTable (2)'!Q41</f>
        <v>3S</v>
      </c>
    </row>
    <row r="34" spans="1:17">
      <c r="A34" s="8" t="str">
        <f>'[1]DifficultyTable (2)'!A42</f>
        <v>EC</v>
      </c>
      <c r="B34" s="10">
        <f>'[1]DifficultyTable (2)'!B42</f>
        <v>18</v>
      </c>
      <c r="C34" s="10">
        <f>'[1]DifficultyTable (2)'!C42</f>
        <v>18</v>
      </c>
      <c r="D34" s="10">
        <f>'[1]DifficultyTable (2)'!D42</f>
        <v>18</v>
      </c>
      <c r="E34" s="10">
        <f>'[1]DifficultyTable (2)'!E42</f>
        <v>18</v>
      </c>
      <c r="F34" s="10">
        <f>'[1]DifficultyTable (2)'!F42</f>
        <v>12.6</v>
      </c>
      <c r="G34" s="10">
        <f>'[1]DifficultyTable (2)'!G42</f>
        <v>9</v>
      </c>
      <c r="H34" s="10">
        <f>'[1]DifficultyTable (2)'!H42</f>
        <v>5.3999999999999995</v>
      </c>
      <c r="I34" s="10">
        <f>'[1]DifficultyTable (2)'!I42</f>
        <v>2.6999999999999997</v>
      </c>
      <c r="J34" s="10">
        <f>'[1]DifficultyTable (2)'!J42</f>
        <v>1.8</v>
      </c>
      <c r="K34" s="10">
        <f>'[1]DifficultyTable (2)'!K42</f>
        <v>1</v>
      </c>
      <c r="L34" s="10">
        <f>'[1]DifficultyTable (2)'!L42</f>
        <v>1</v>
      </c>
      <c r="M34" s="10">
        <f>'[1]DifficultyTable (2)'!M42</f>
        <v>1</v>
      </c>
      <c r="N34" s="10">
        <f>'[1]DifficultyTable (2)'!N42</f>
        <v>1</v>
      </c>
      <c r="O34" s="10">
        <f>'[1]DifficultyTable (2)'!O42</f>
        <v>1</v>
      </c>
    </row>
    <row r="35" spans="1:17">
      <c r="A35" s="8" t="str">
        <f>'[1]DifficultyTable (2)'!A43</f>
        <v>FJ</v>
      </c>
      <c r="B35" s="10">
        <f>'[1]DifficultyTable (2)'!B43</f>
        <v>24</v>
      </c>
      <c r="C35" s="10">
        <f>'[1]DifficultyTable (2)'!C43</f>
        <v>24</v>
      </c>
      <c r="D35" s="10">
        <f>'[1]DifficultyTable (2)'!D43</f>
        <v>24</v>
      </c>
      <c r="E35" s="10">
        <f>'[1]DifficultyTable (2)'!E43</f>
        <v>24</v>
      </c>
      <c r="F35" s="10">
        <f>'[1]DifficultyTable (2)'!F43</f>
        <v>18</v>
      </c>
      <c r="G35" s="10">
        <f>'[1]DifficultyTable (2)'!G43</f>
        <v>14.399999999999999</v>
      </c>
      <c r="H35" s="10">
        <f>'[1]DifficultyTable (2)'!H43</f>
        <v>9.6000000000000014</v>
      </c>
      <c r="I35" s="10">
        <f>'[1]DifficultyTable (2)'!I43</f>
        <v>7.1999999999999993</v>
      </c>
      <c r="J35" s="10">
        <f>'[1]DifficultyTable (2)'!J43</f>
        <v>3.5999999999999996</v>
      </c>
      <c r="K35" s="10">
        <f>'[1]DifficultyTable (2)'!K43</f>
        <v>1.2000000000000002</v>
      </c>
      <c r="L35" s="10">
        <f>'[1]DifficultyTable (2)'!L43</f>
        <v>1.2000000000000002</v>
      </c>
      <c r="M35" s="10">
        <f>'[1]DifficultyTable (2)'!M43</f>
        <v>1</v>
      </c>
      <c r="N35" s="10">
        <f>'[1]DifficultyTable (2)'!N43</f>
        <v>1</v>
      </c>
      <c r="O35" s="10">
        <f>'[1]DifficultyTable (2)'!O43</f>
        <v>1</v>
      </c>
    </row>
    <row r="36" spans="1:17">
      <c r="A36" s="8" t="str">
        <f>'[1]DifficultyTable (2)'!A44</f>
        <v>FS</v>
      </c>
      <c r="B36" s="10">
        <f>'[1]DifficultyTable (2)'!B44</f>
        <v>30</v>
      </c>
      <c r="C36" s="10">
        <f>'[1]DifficultyTable (2)'!C44</f>
        <v>30</v>
      </c>
      <c r="D36" s="10">
        <f>'[1]DifficultyTable (2)'!D44</f>
        <v>30</v>
      </c>
      <c r="E36" s="10">
        <f>'[1]DifficultyTable (2)'!E44</f>
        <v>30</v>
      </c>
      <c r="F36" s="10">
        <f>'[1]DifficultyTable (2)'!F44</f>
        <v>24</v>
      </c>
      <c r="G36" s="10">
        <f>'[1]DifficultyTable (2)'!G44</f>
        <v>21</v>
      </c>
      <c r="H36" s="10">
        <f>'[1]DifficultyTable (2)'!H44</f>
        <v>15</v>
      </c>
      <c r="I36" s="10">
        <f>'[1]DifficultyTable (2)'!I44</f>
        <v>10.5</v>
      </c>
      <c r="J36" s="10">
        <f>'[1]DifficultyTable (2)'!J44</f>
        <v>6</v>
      </c>
      <c r="K36" s="10">
        <f>'[1]DifficultyTable (2)'!K44</f>
        <v>3</v>
      </c>
      <c r="L36" s="10">
        <f>'[1]DifficultyTable (2)'!L44</f>
        <v>1.5</v>
      </c>
      <c r="M36" s="10">
        <f>'[1]DifficultyTable (2)'!M44</f>
        <v>1.5</v>
      </c>
      <c r="N36" s="10">
        <f>'[1]DifficultyTable (2)'!N44</f>
        <v>1</v>
      </c>
      <c r="O36" s="10">
        <f>'[1]DifficultyTable (2)'!O44</f>
        <v>1</v>
      </c>
    </row>
    <row r="37" spans="1:17">
      <c r="A37" s="8" t="str">
        <f>'[1]DifficultyTable (2)'!A45</f>
        <v>1C</v>
      </c>
      <c r="B37" s="10">
        <f>'[1]DifficultyTable (2)'!B45</f>
        <v>18</v>
      </c>
      <c r="C37" s="10">
        <f>'[1]DifficultyTable (2)'!C45</f>
        <v>18</v>
      </c>
      <c r="D37" s="10">
        <f>'[1]DifficultyTable (2)'!D45</f>
        <v>12.6</v>
      </c>
      <c r="E37" s="10">
        <f>'[1]DifficultyTable (2)'!E45</f>
        <v>12.6</v>
      </c>
      <c r="F37" s="10">
        <f>'[1]DifficultyTable (2)'!F45</f>
        <v>9</v>
      </c>
      <c r="G37" s="10">
        <f>'[1]DifficultyTable (2)'!G45</f>
        <v>5.3999999999999995</v>
      </c>
      <c r="H37" s="10">
        <f>'[1]DifficultyTable (2)'!H45</f>
        <v>2.6999999999999997</v>
      </c>
      <c r="I37" s="10">
        <f>'[1]DifficultyTable (2)'!I45</f>
        <v>2.6999999999999997</v>
      </c>
      <c r="J37" s="10">
        <f>'[1]DifficultyTable (2)'!J45</f>
        <v>1</v>
      </c>
      <c r="K37" s="10">
        <f>'[1]DifficultyTable (2)'!K45</f>
        <v>1</v>
      </c>
      <c r="L37" s="10">
        <f>'[1]DifficultyTable (2)'!L45</f>
        <v>1</v>
      </c>
      <c r="M37" s="10">
        <f>'[1]DifficultyTable (2)'!M45</f>
        <v>1</v>
      </c>
      <c r="N37" s="10">
        <f>'[1]DifficultyTable (2)'!N45</f>
        <v>1</v>
      </c>
      <c r="O37" s="10">
        <f>'[1]DifficultyTable (2)'!O45</f>
        <v>1</v>
      </c>
    </row>
    <row r="38" spans="1:17">
      <c r="A38" s="8" t="str">
        <f>'[1]DifficultyTable (2)'!A46</f>
        <v>1J</v>
      </c>
      <c r="B38" s="10">
        <f>'[1]DifficultyTable (2)'!B46</f>
        <v>24</v>
      </c>
      <c r="C38" s="10">
        <f>'[1]DifficultyTable (2)'!C46</f>
        <v>24</v>
      </c>
      <c r="D38" s="10">
        <f>'[1]DifficultyTable (2)'!D46</f>
        <v>16.799999999999997</v>
      </c>
      <c r="E38" s="10">
        <f>'[1]DifficultyTable (2)'!E46</f>
        <v>16.799999999999997</v>
      </c>
      <c r="F38" s="10">
        <f>'[1]DifficultyTable (2)'!F46</f>
        <v>12</v>
      </c>
      <c r="G38" s="10">
        <f>'[1]DifficultyTable (2)'!G46</f>
        <v>7.1999999999999993</v>
      </c>
      <c r="H38" s="10">
        <f>'[1]DifficultyTable (2)'!H46</f>
        <v>3.5999999999999996</v>
      </c>
      <c r="I38" s="10">
        <f>'[1]DifficultyTable (2)'!I46</f>
        <v>3.5999999999999996</v>
      </c>
      <c r="J38" s="10">
        <f>'[1]DifficultyTable (2)'!J46</f>
        <v>1</v>
      </c>
      <c r="K38" s="10">
        <f>'[1]DifficultyTable (2)'!K46</f>
        <v>1</v>
      </c>
      <c r="L38" s="10">
        <f>'[1]DifficultyTable (2)'!L46</f>
        <v>1</v>
      </c>
      <c r="M38" s="10">
        <f>'[1]DifficultyTable (2)'!M46</f>
        <v>1</v>
      </c>
      <c r="N38" s="10">
        <f>'[1]DifficultyTable (2)'!N46</f>
        <v>1</v>
      </c>
      <c r="O38" s="10">
        <f>'[1]DifficultyTable (2)'!O46</f>
        <v>1</v>
      </c>
    </row>
    <row r="39" spans="1:17">
      <c r="A39" s="8" t="str">
        <f>'[1]DifficultyTable (2)'!A47</f>
        <v>1S</v>
      </c>
      <c r="B39" s="10">
        <f>'[1]DifficultyTable (2)'!B47</f>
        <v>30</v>
      </c>
      <c r="C39" s="10">
        <f>'[1]DifficultyTable (2)'!C47</f>
        <v>30</v>
      </c>
      <c r="D39" s="10">
        <f>'[1]DifficultyTable (2)'!D47</f>
        <v>21</v>
      </c>
      <c r="E39" s="10">
        <f>'[1]DifficultyTable (2)'!E47</f>
        <v>21</v>
      </c>
      <c r="F39" s="10">
        <f>'[1]DifficultyTable (2)'!F47</f>
        <v>15</v>
      </c>
      <c r="G39" s="10">
        <f>'[1]DifficultyTable (2)'!G47</f>
        <v>9</v>
      </c>
      <c r="H39" s="10">
        <f>'[1]DifficultyTable (2)'!H47</f>
        <v>4.5</v>
      </c>
      <c r="I39" s="10">
        <f>'[1]DifficultyTable (2)'!I47</f>
        <v>4.5</v>
      </c>
      <c r="J39" s="10">
        <f>'[1]DifficultyTable (2)'!J47</f>
        <v>1</v>
      </c>
      <c r="K39" s="10">
        <f>'[1]DifficultyTable (2)'!K47</f>
        <v>1</v>
      </c>
      <c r="L39" s="10">
        <f>'[1]DifficultyTable (2)'!L47</f>
        <v>1</v>
      </c>
      <c r="M39" s="10">
        <f>'[1]DifficultyTable (2)'!M47</f>
        <v>1</v>
      </c>
      <c r="N39" s="10">
        <f>'[1]DifficultyTable (2)'!N47</f>
        <v>1</v>
      </c>
      <c r="O39" s="10">
        <f>'[1]DifficultyTable (2)'!O47</f>
        <v>1</v>
      </c>
    </row>
    <row r="40" spans="1:17">
      <c r="A40" s="8" t="str">
        <f>'[1]DifficultyTable (2)'!A48</f>
        <v>2C</v>
      </c>
      <c r="B40" s="10">
        <f>'[1]DifficultyTable (2)'!B48</f>
        <v>12.06</v>
      </c>
      <c r="C40" s="10">
        <f>'[1]DifficultyTable (2)'!C48</f>
        <v>8.4420000000000002</v>
      </c>
      <c r="D40" s="10">
        <f>'[1]DifficultyTable (2)'!D48</f>
        <v>6.03</v>
      </c>
      <c r="E40" s="10">
        <f>'[1]DifficultyTable (2)'!E48</f>
        <v>3.6179999999999999</v>
      </c>
      <c r="F40" s="10">
        <f>'[1]DifficultyTable (2)'!F48</f>
        <v>1.8089999999999999</v>
      </c>
      <c r="G40" s="10">
        <f>'[1]DifficultyTable (2)'!G48</f>
        <v>1</v>
      </c>
      <c r="H40" s="10">
        <f>'[1]DifficultyTable (2)'!H48</f>
        <v>1</v>
      </c>
      <c r="I40" s="10">
        <f>'[1]DifficultyTable (2)'!I48</f>
        <v>1</v>
      </c>
      <c r="J40" s="10">
        <f>'[1]DifficultyTable (2)'!J48</f>
        <v>1</v>
      </c>
      <c r="K40" s="10">
        <f>'[1]DifficultyTable (2)'!K48</f>
        <v>1</v>
      </c>
      <c r="L40" s="10">
        <f>'[1]DifficultyTable (2)'!L48</f>
        <v>1</v>
      </c>
      <c r="M40" s="10">
        <f>'[1]DifficultyTable (2)'!M48</f>
        <v>1</v>
      </c>
      <c r="N40" s="10">
        <f>'[1]DifficultyTable (2)'!N48</f>
        <v>1</v>
      </c>
      <c r="O40" s="10">
        <f>'[1]DifficultyTable (2)'!O48</f>
        <v>1</v>
      </c>
    </row>
    <row r="41" spans="1:17">
      <c r="A41" s="8" t="str">
        <f>'[1]DifficultyTable (2)'!A49</f>
        <v>2J</v>
      </c>
      <c r="B41" s="10">
        <f>'[1]DifficultyTable (2)'!B49</f>
        <v>16.080000000000002</v>
      </c>
      <c r="C41" s="10">
        <f>'[1]DifficultyTable (2)'!C49</f>
        <v>11.256</v>
      </c>
      <c r="D41" s="10">
        <f>'[1]DifficultyTable (2)'!D49</f>
        <v>8.0400000000000009</v>
      </c>
      <c r="E41" s="10">
        <f>'[1]DifficultyTable (2)'!E49</f>
        <v>4.8240000000000007</v>
      </c>
      <c r="F41" s="10">
        <f>'[1]DifficultyTable (2)'!F49</f>
        <v>2.4120000000000004</v>
      </c>
      <c r="G41" s="10">
        <f>'[1]DifficultyTable (2)'!G49</f>
        <v>1</v>
      </c>
      <c r="H41" s="10">
        <f>'[1]DifficultyTable (2)'!H49</f>
        <v>1</v>
      </c>
      <c r="I41" s="10">
        <f>'[1]DifficultyTable (2)'!I49</f>
        <v>1</v>
      </c>
      <c r="J41" s="10">
        <f>'[1]DifficultyTable (2)'!J49</f>
        <v>1</v>
      </c>
      <c r="K41" s="10">
        <f>'[1]DifficultyTable (2)'!K49</f>
        <v>1</v>
      </c>
      <c r="L41" s="10">
        <f>'[1]DifficultyTable (2)'!L49</f>
        <v>1</v>
      </c>
      <c r="M41" s="10">
        <f>'[1]DifficultyTable (2)'!M49</f>
        <v>1</v>
      </c>
      <c r="N41" s="10">
        <f>'[1]DifficultyTable (2)'!N49</f>
        <v>1</v>
      </c>
      <c r="O41" s="10">
        <f>'[1]DifficultyTable (2)'!O49</f>
        <v>1</v>
      </c>
    </row>
    <row r="42" spans="1:17">
      <c r="A42" s="8" t="str">
        <f>'[1]DifficultyTable (2)'!A50</f>
        <v>2S</v>
      </c>
      <c r="B42" s="10">
        <f>'[1]DifficultyTable (2)'!B50</f>
        <v>20.100000000000001</v>
      </c>
      <c r="C42" s="10">
        <f>'[1]DifficultyTable (2)'!C50</f>
        <v>14.07</v>
      </c>
      <c r="D42" s="10">
        <f>'[1]DifficultyTable (2)'!D50</f>
        <v>10.050000000000001</v>
      </c>
      <c r="E42" s="10">
        <f>'[1]DifficultyTable (2)'!E50</f>
        <v>6.03</v>
      </c>
      <c r="F42" s="10">
        <f>'[1]DifficultyTable (2)'!F50</f>
        <v>3.0150000000000001</v>
      </c>
      <c r="G42" s="10">
        <f>'[1]DifficultyTable (2)'!G50</f>
        <v>1</v>
      </c>
      <c r="H42" s="10">
        <f>'[1]DifficultyTable (2)'!H50</f>
        <v>1</v>
      </c>
      <c r="I42" s="10">
        <f>'[1]DifficultyTable (2)'!I50</f>
        <v>1</v>
      </c>
      <c r="J42" s="10">
        <f>'[1]DifficultyTable (2)'!J50</f>
        <v>1</v>
      </c>
      <c r="K42" s="10">
        <f>'[1]DifficultyTable (2)'!K50</f>
        <v>1</v>
      </c>
      <c r="L42" s="10">
        <f>'[1]DifficultyTable (2)'!L50</f>
        <v>1</v>
      </c>
      <c r="M42" s="10">
        <f>'[1]DifficultyTable (2)'!M50</f>
        <v>1</v>
      </c>
      <c r="N42" s="10">
        <f>'[1]DifficultyTable (2)'!N50</f>
        <v>1</v>
      </c>
      <c r="O42" s="10">
        <f>'[1]DifficultyTable (2)'!O50</f>
        <v>1</v>
      </c>
    </row>
    <row r="43" spans="1:17">
      <c r="A43" s="8" t="str">
        <f>'[1]DifficultyTable (2)'!A51</f>
        <v>3C</v>
      </c>
      <c r="B43" s="10">
        <f>'[1]DifficultyTable (2)'!B51</f>
        <v>5.94</v>
      </c>
      <c r="C43" s="10">
        <f>'[1]DifficultyTable (2)'!C51</f>
        <v>4.1580000000000004</v>
      </c>
      <c r="D43" s="10">
        <f>'[1]DifficultyTable (2)'!D51</f>
        <v>2.3760000000000003</v>
      </c>
      <c r="E43" s="10">
        <f>'[1]DifficultyTable (2)'!E51</f>
        <v>1</v>
      </c>
      <c r="F43" s="10">
        <f>'[1]DifficultyTable (2)'!F51</f>
        <v>1</v>
      </c>
      <c r="G43" s="10">
        <f>'[1]DifficultyTable (2)'!G51</f>
        <v>1</v>
      </c>
      <c r="H43" s="10">
        <f>'[1]DifficultyTable (2)'!H51</f>
        <v>1</v>
      </c>
      <c r="I43" s="10">
        <f>'[1]DifficultyTable (2)'!I51</f>
        <v>1</v>
      </c>
      <c r="J43" s="10">
        <f>'[1]DifficultyTable (2)'!J51</f>
        <v>1</v>
      </c>
      <c r="K43" s="10">
        <f>'[1]DifficultyTable (2)'!K51</f>
        <v>1</v>
      </c>
      <c r="L43" s="10">
        <f>'[1]DifficultyTable (2)'!L51</f>
        <v>1</v>
      </c>
      <c r="M43" s="10">
        <f>'[1]DifficultyTable (2)'!M51</f>
        <v>1</v>
      </c>
      <c r="N43" s="10">
        <f>'[1]DifficultyTable (2)'!N51</f>
        <v>1</v>
      </c>
      <c r="O43" s="10">
        <f>'[1]DifficultyTable (2)'!O51</f>
        <v>1</v>
      </c>
    </row>
    <row r="44" spans="1:17">
      <c r="A44" s="8" t="str">
        <f>'[1]DifficultyTable (2)'!A52</f>
        <v>3J</v>
      </c>
      <c r="B44" s="10">
        <f>'[1]DifficultyTable (2)'!B52</f>
        <v>7.92</v>
      </c>
      <c r="C44" s="10">
        <f>'[1]DifficultyTable (2)'!C52</f>
        <v>5.5439999999999996</v>
      </c>
      <c r="D44" s="10">
        <f>'[1]DifficultyTable (2)'!D52</f>
        <v>3.1680000000000001</v>
      </c>
      <c r="E44" s="10">
        <f>'[1]DifficultyTable (2)'!E52</f>
        <v>1.1879999999999999</v>
      </c>
      <c r="F44" s="10">
        <f>'[1]DifficultyTable (2)'!F52</f>
        <v>1</v>
      </c>
      <c r="G44" s="10">
        <f>'[1]DifficultyTable (2)'!G52</f>
        <v>1</v>
      </c>
      <c r="H44" s="10">
        <f>'[1]DifficultyTable (2)'!H52</f>
        <v>1</v>
      </c>
      <c r="I44" s="10">
        <f>'[1]DifficultyTable (2)'!I52</f>
        <v>1</v>
      </c>
      <c r="J44" s="10">
        <f>'[1]DifficultyTable (2)'!J52</f>
        <v>1</v>
      </c>
      <c r="K44" s="10">
        <f>'[1]DifficultyTable (2)'!K52</f>
        <v>1</v>
      </c>
      <c r="L44" s="10">
        <f>'[1]DifficultyTable (2)'!L52</f>
        <v>1</v>
      </c>
      <c r="M44" s="10">
        <f>'[1]DifficultyTable (2)'!M52</f>
        <v>1</v>
      </c>
      <c r="N44" s="10">
        <f>'[1]DifficultyTable (2)'!N52</f>
        <v>1</v>
      </c>
      <c r="O44" s="10">
        <f>'[1]DifficultyTable (2)'!O52</f>
        <v>1</v>
      </c>
    </row>
    <row r="45" spans="1:17">
      <c r="A45" s="8" t="str">
        <f>'[1]DifficultyTable (2)'!A53</f>
        <v>3S</v>
      </c>
      <c r="B45" s="10">
        <f>'[1]DifficultyTable (2)'!B53</f>
        <v>9.9</v>
      </c>
      <c r="C45" s="10">
        <f>'[1]DifficultyTable (2)'!C53</f>
        <v>6.93</v>
      </c>
      <c r="D45" s="10">
        <f>'[1]DifficultyTable (2)'!D53</f>
        <v>3.9600000000000004</v>
      </c>
      <c r="E45" s="10">
        <f>'[1]DifficultyTable (2)'!E53</f>
        <v>1.4850000000000001</v>
      </c>
      <c r="F45" s="10">
        <f>'[1]DifficultyTable (2)'!F53</f>
        <v>1</v>
      </c>
      <c r="G45" s="10">
        <f>'[1]DifficultyTable (2)'!G53</f>
        <v>1</v>
      </c>
      <c r="H45" s="10">
        <f>'[1]DifficultyTable (2)'!H53</f>
        <v>1</v>
      </c>
      <c r="I45" s="10">
        <f>'[1]DifficultyTable (2)'!I53</f>
        <v>1</v>
      </c>
      <c r="J45" s="10">
        <f>'[1]DifficultyTable (2)'!J53</f>
        <v>1</v>
      </c>
      <c r="K45" s="10">
        <f>'[1]DifficultyTable (2)'!K53</f>
        <v>1</v>
      </c>
      <c r="L45" s="10">
        <f>'[1]DifficultyTable (2)'!L53</f>
        <v>1</v>
      </c>
      <c r="M45" s="10">
        <f>'[1]DifficultyTable (2)'!M53</f>
        <v>1</v>
      </c>
      <c r="N45" s="10">
        <f>'[1]DifficultyTable (2)'!N53</f>
        <v>1</v>
      </c>
      <c r="O45" s="10">
        <f>'[1]DifficultyTable (2)'!O53</f>
        <v>1</v>
      </c>
    </row>
    <row r="46" spans="1:17">
      <c r="A46" s="8" t="str">
        <f>'[1]DifficultyTable (2)'!A54</f>
        <v>4C</v>
      </c>
      <c r="B46" s="10">
        <f>'[1]DifficultyTable (2)'!B54</f>
        <v>3.6</v>
      </c>
      <c r="C46" s="10">
        <f>'[1]DifficultyTable (2)'!C54</f>
        <v>2.52</v>
      </c>
      <c r="D46" s="10">
        <f>'[1]DifficultyTable (2)'!D54</f>
        <v>1.08</v>
      </c>
      <c r="E46" s="10">
        <f>'[1]DifficultyTable (2)'!E54</f>
        <v>1</v>
      </c>
      <c r="F46" s="10">
        <f>'[1]DifficultyTable (2)'!F54</f>
        <v>1</v>
      </c>
      <c r="G46" s="10">
        <f>'[1]DifficultyTable (2)'!G54</f>
        <v>1</v>
      </c>
      <c r="H46" s="10">
        <f>'[1]DifficultyTable (2)'!H54</f>
        <v>1</v>
      </c>
      <c r="I46" s="10">
        <f>'[1]DifficultyTable (2)'!I54</f>
        <v>1</v>
      </c>
      <c r="J46" s="10">
        <f>'[1]DifficultyTable (2)'!J54</f>
        <v>1</v>
      </c>
      <c r="K46" s="10">
        <f>'[1]DifficultyTable (2)'!K54</f>
        <v>1</v>
      </c>
      <c r="L46" s="10">
        <f>'[1]DifficultyTable (2)'!L54</f>
        <v>1</v>
      </c>
      <c r="M46" s="10">
        <f>'[1]DifficultyTable (2)'!M54</f>
        <v>1</v>
      </c>
      <c r="N46" s="10">
        <f>'[1]DifficultyTable (2)'!N54</f>
        <v>1</v>
      </c>
      <c r="O46" s="10">
        <f>'[1]DifficultyTable (2)'!O54</f>
        <v>1</v>
      </c>
    </row>
    <row r="47" spans="1:17">
      <c r="A47" s="8" t="str">
        <f>'[1]DifficultyTable (2)'!A55</f>
        <v>4J</v>
      </c>
      <c r="B47" s="10">
        <f>'[1]DifficultyTable (2)'!B55</f>
        <v>4.8000000000000007</v>
      </c>
      <c r="C47" s="10">
        <f>'[1]DifficultyTable (2)'!C55</f>
        <v>3.3600000000000003</v>
      </c>
      <c r="D47" s="10">
        <f>'[1]DifficultyTable (2)'!D55</f>
        <v>1.4400000000000002</v>
      </c>
      <c r="E47" s="10">
        <f>'[1]DifficultyTable (2)'!E55</f>
        <v>1</v>
      </c>
      <c r="F47" s="10">
        <f>'[1]DifficultyTable (2)'!F55</f>
        <v>1</v>
      </c>
      <c r="G47" s="10">
        <f>'[1]DifficultyTable (2)'!G55</f>
        <v>1</v>
      </c>
      <c r="H47" s="10">
        <f>'[1]DifficultyTable (2)'!H55</f>
        <v>1</v>
      </c>
      <c r="I47" s="10">
        <f>'[1]DifficultyTable (2)'!I55</f>
        <v>1</v>
      </c>
      <c r="J47" s="10">
        <f>'[1]DifficultyTable (2)'!J55</f>
        <v>1</v>
      </c>
      <c r="K47" s="10">
        <f>'[1]DifficultyTable (2)'!K55</f>
        <v>1</v>
      </c>
      <c r="L47" s="10">
        <f>'[1]DifficultyTable (2)'!L55</f>
        <v>1</v>
      </c>
      <c r="M47" s="10">
        <f>'[1]DifficultyTable (2)'!M55</f>
        <v>1</v>
      </c>
      <c r="N47" s="10">
        <f>'[1]DifficultyTable (2)'!N55</f>
        <v>1</v>
      </c>
      <c r="O47" s="10">
        <f>'[1]DifficultyTable (2)'!O55</f>
        <v>1</v>
      </c>
    </row>
    <row r="48" spans="1:17">
      <c r="A48" s="8" t="str">
        <f>'[1]DifficultyTable (2)'!A56</f>
        <v>4S</v>
      </c>
      <c r="B48" s="10">
        <f>'[1]DifficultyTable (2)'!B56</f>
        <v>6</v>
      </c>
      <c r="C48" s="10">
        <f>'[1]DifficultyTable (2)'!C56</f>
        <v>4.1999999999999993</v>
      </c>
      <c r="D48" s="10">
        <f>'[1]DifficultyTable (2)'!D56</f>
        <v>1.7999999999999998</v>
      </c>
      <c r="E48" s="10">
        <f>'[1]DifficultyTable (2)'!E56</f>
        <v>1</v>
      </c>
      <c r="F48" s="10">
        <f>'[1]DifficultyTable (2)'!F56</f>
        <v>1</v>
      </c>
      <c r="G48" s="10">
        <f>'[1]DifficultyTable (2)'!G56</f>
        <v>1</v>
      </c>
      <c r="H48" s="10">
        <f>'[1]DifficultyTable (2)'!H56</f>
        <v>1</v>
      </c>
      <c r="I48" s="10">
        <f>'[1]DifficultyTable (2)'!I56</f>
        <v>1</v>
      </c>
      <c r="J48" s="10">
        <f>'[1]DifficultyTable (2)'!J56</f>
        <v>1</v>
      </c>
      <c r="K48" s="10">
        <f>'[1]DifficultyTable (2)'!K56</f>
        <v>1</v>
      </c>
      <c r="L48" s="10">
        <f>'[1]DifficultyTable (2)'!L56</f>
        <v>1</v>
      </c>
      <c r="M48" s="10">
        <f>'[1]DifficultyTable (2)'!M56</f>
        <v>1</v>
      </c>
      <c r="N48" s="10">
        <f>'[1]DifficultyTable (2)'!N56</f>
        <v>1</v>
      </c>
      <c r="O48" s="10">
        <f>'[1]DifficultyTable (2)'!O56</f>
        <v>1</v>
      </c>
    </row>
    <row r="49" spans="1:15">
      <c r="A49" s="8" t="str">
        <f>'[1]DifficultyTable (2)'!A57</f>
        <v>5C</v>
      </c>
      <c r="B49" s="10">
        <f>'[1]DifficultyTable (2)'!B57</f>
        <v>1.8</v>
      </c>
      <c r="C49" s="10">
        <f>'[1]DifficultyTable (2)'!C57</f>
        <v>1.1700000000000002</v>
      </c>
      <c r="D49" s="10">
        <f>'[1]DifficultyTable (2)'!D57</f>
        <v>1</v>
      </c>
      <c r="E49" s="10">
        <f>'[1]DifficultyTable (2)'!E57</f>
        <v>1</v>
      </c>
      <c r="F49" s="10">
        <f>'[1]DifficultyTable (2)'!F57</f>
        <v>1</v>
      </c>
      <c r="G49" s="10">
        <f>'[1]DifficultyTable (2)'!G57</f>
        <v>1</v>
      </c>
      <c r="H49" s="10">
        <f>'[1]DifficultyTable (2)'!H57</f>
        <v>1</v>
      </c>
      <c r="I49" s="10">
        <f>'[1]DifficultyTable (2)'!I57</f>
        <v>1</v>
      </c>
      <c r="J49" s="10">
        <f>'[1]DifficultyTable (2)'!J57</f>
        <v>1</v>
      </c>
      <c r="K49" s="10">
        <f>'[1]DifficultyTable (2)'!K57</f>
        <v>1</v>
      </c>
      <c r="L49" s="10">
        <f>'[1]DifficultyTable (2)'!L57</f>
        <v>1</v>
      </c>
      <c r="M49" s="10">
        <f>'[1]DifficultyTable (2)'!M57</f>
        <v>1</v>
      </c>
      <c r="N49" s="10">
        <f>'[1]DifficultyTable (2)'!N57</f>
        <v>1</v>
      </c>
      <c r="O49" s="10">
        <f>'[1]DifficultyTable (2)'!O57</f>
        <v>1</v>
      </c>
    </row>
    <row r="50" spans="1:15">
      <c r="A50" s="8" t="str">
        <f>'[1]DifficultyTable (2)'!A58</f>
        <v>5J</v>
      </c>
      <c r="B50" s="10">
        <f>'[1]DifficultyTable (2)'!B58</f>
        <v>2.4000000000000004</v>
      </c>
      <c r="C50" s="10">
        <f>'[1]DifficultyTable (2)'!C58</f>
        <v>1.5600000000000003</v>
      </c>
      <c r="D50" s="10">
        <f>'[1]DifficultyTable (2)'!D58</f>
        <v>1</v>
      </c>
      <c r="E50" s="10">
        <f>'[1]DifficultyTable (2)'!E58</f>
        <v>1</v>
      </c>
      <c r="F50" s="10">
        <f>'[1]DifficultyTable (2)'!F58</f>
        <v>1</v>
      </c>
      <c r="G50" s="10">
        <f>'[1]DifficultyTable (2)'!G58</f>
        <v>1</v>
      </c>
      <c r="H50" s="10">
        <f>'[1]DifficultyTable (2)'!H58</f>
        <v>1</v>
      </c>
      <c r="I50" s="10">
        <f>'[1]DifficultyTable (2)'!I58</f>
        <v>1</v>
      </c>
      <c r="J50" s="10">
        <f>'[1]DifficultyTable (2)'!J58</f>
        <v>1</v>
      </c>
      <c r="K50" s="10">
        <f>'[1]DifficultyTable (2)'!K58</f>
        <v>1</v>
      </c>
      <c r="L50" s="10">
        <f>'[1]DifficultyTable (2)'!L58</f>
        <v>1</v>
      </c>
      <c r="M50" s="10">
        <f>'[1]DifficultyTable (2)'!M58</f>
        <v>1</v>
      </c>
      <c r="N50" s="10">
        <f>'[1]DifficultyTable (2)'!N58</f>
        <v>1</v>
      </c>
      <c r="O50" s="10">
        <f>'[1]DifficultyTable (2)'!O58</f>
        <v>1</v>
      </c>
    </row>
    <row r="51" spans="1:15">
      <c r="A51" s="8" t="str">
        <f>'[1]DifficultyTable (2)'!A59</f>
        <v>5S</v>
      </c>
      <c r="B51" s="10">
        <f>'[1]DifficultyTable (2)'!B59</f>
        <v>3</v>
      </c>
      <c r="C51" s="10">
        <f>'[1]DifficultyTable (2)'!C59</f>
        <v>1.9500000000000002</v>
      </c>
      <c r="D51" s="10">
        <f>'[1]DifficultyTable (2)'!D59</f>
        <v>1</v>
      </c>
      <c r="E51" s="10">
        <f>'[1]DifficultyTable (2)'!E59</f>
        <v>1</v>
      </c>
      <c r="F51" s="10">
        <f>'[1]DifficultyTable (2)'!F59</f>
        <v>1</v>
      </c>
      <c r="G51" s="10">
        <f>'[1]DifficultyTable (2)'!G59</f>
        <v>1</v>
      </c>
      <c r="H51" s="10">
        <f>'[1]DifficultyTable (2)'!H59</f>
        <v>1</v>
      </c>
      <c r="I51" s="10">
        <f>'[1]DifficultyTable (2)'!I59</f>
        <v>1</v>
      </c>
      <c r="J51" s="10">
        <f>'[1]DifficultyTable (2)'!J59</f>
        <v>1</v>
      </c>
      <c r="K51" s="10">
        <f>'[1]DifficultyTable (2)'!K59</f>
        <v>1</v>
      </c>
      <c r="L51" s="10">
        <f>'[1]DifficultyTable (2)'!L59</f>
        <v>1</v>
      </c>
      <c r="M51" s="10">
        <f>'[1]DifficultyTable (2)'!M59</f>
        <v>1</v>
      </c>
      <c r="N51" s="10">
        <f>'[1]DifficultyTable (2)'!N59</f>
        <v>1</v>
      </c>
      <c r="O51" s="10">
        <f>'[1]DifficultyTable (2)'!O59</f>
        <v>1</v>
      </c>
    </row>
    <row r="54" spans="1:15">
      <c r="A54" s="11" t="s">
        <v>47</v>
      </c>
    </row>
    <row r="55" spans="1:15">
      <c r="A55" s="9" t="s">
        <v>48</v>
      </c>
      <c r="B55" s="9" t="s">
        <v>49</v>
      </c>
      <c r="C55" s="9" t="s">
        <v>50</v>
      </c>
      <c r="D55" s="9" t="s">
        <v>51</v>
      </c>
      <c r="E55" s="9" t="s">
        <v>8</v>
      </c>
      <c r="F55" s="9" t="s">
        <v>52</v>
      </c>
    </row>
    <row r="56" spans="1:15">
      <c r="A56" s="9" t="s">
        <v>53</v>
      </c>
      <c r="B56" s="9" t="s">
        <v>54</v>
      </c>
      <c r="C56" s="9" t="s">
        <v>55</v>
      </c>
      <c r="D56" s="9" t="s">
        <v>56</v>
      </c>
      <c r="E56" s="9" t="s">
        <v>57</v>
      </c>
      <c r="F56" s="9" t="s">
        <v>58</v>
      </c>
    </row>
    <row r="57" spans="1:15">
      <c r="A57" s="9" t="s">
        <v>59</v>
      </c>
      <c r="B57" s="9" t="s">
        <v>60</v>
      </c>
      <c r="C57" s="9" t="s">
        <v>61</v>
      </c>
      <c r="D57" s="9" t="s">
        <v>62</v>
      </c>
      <c r="E57" s="9" t="s">
        <v>63</v>
      </c>
      <c r="F57" s="9" t="s">
        <v>64</v>
      </c>
    </row>
    <row r="58" spans="1:15">
      <c r="A58" s="9" t="s">
        <v>35</v>
      </c>
      <c r="B58" s="9" t="s">
        <v>65</v>
      </c>
      <c r="C58" s="9" t="s">
        <v>36</v>
      </c>
      <c r="D58" s="9" t="s">
        <v>66</v>
      </c>
      <c r="E58" s="9" t="s">
        <v>4</v>
      </c>
      <c r="F58" s="9" t="s">
        <v>67</v>
      </c>
    </row>
    <row r="59" spans="1:15">
      <c r="A59" s="9" t="s">
        <v>68</v>
      </c>
      <c r="B59" s="9" t="s">
        <v>69</v>
      </c>
    </row>
    <row r="62" spans="1:15">
      <c r="A62" s="12"/>
    </row>
    <row r="73" spans="2:2">
      <c r="B73" s="13"/>
    </row>
    <row r="74" spans="2:2">
      <c r="B74" s="13"/>
    </row>
  </sheetData>
  <sheetProtection selectLockedCells="1" selectUnlockedCells="1"/>
  <pageMargins left="0.7" right="0.7" top="0.75" bottom="0.75" header="0.3" footer="0.3"/>
  <pageSetup paperSize="9" scale="6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="85" zoomScaleNormal="85" workbookViewId="0">
      <selection activeCell="G14" sqref="G14"/>
    </sheetView>
  </sheetViews>
  <sheetFormatPr defaultRowHeight="17.399999999999999"/>
  <cols>
    <col min="1" max="1" width="14.33203125" style="7" customWidth="1"/>
    <col min="2" max="943" width="10.94140625" style="6"/>
    <col min="944" max="16384" width="8.88671875" style="6"/>
  </cols>
  <sheetData>
    <row r="1" spans="1:1">
      <c r="A1" s="5" t="s">
        <v>5</v>
      </c>
    </row>
    <row r="2" spans="1:1">
      <c r="A2" s="5">
        <v>64</v>
      </c>
    </row>
    <row r="3" spans="1:1">
      <c r="A3" s="6"/>
    </row>
    <row r="4" spans="1:1">
      <c r="A4" s="6"/>
    </row>
    <row r="5" spans="1:1">
      <c r="A5" s="6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="60" zoomScaleNormal="60" workbookViewId="0">
      <selection activeCell="G16" sqref="G16"/>
    </sheetView>
  </sheetViews>
  <sheetFormatPr defaultRowHeight="17.399999999999999"/>
  <cols>
    <col min="1" max="3" width="13.109375" style="7" customWidth="1"/>
    <col min="4" max="4" width="2.71875" style="7" customWidth="1"/>
    <col min="5" max="9" width="13.109375" style="7" customWidth="1"/>
    <col min="10" max="10" width="12.6640625" style="7" customWidth="1"/>
    <col min="11" max="11" width="13.109375" style="7" customWidth="1"/>
    <col min="12" max="16384" width="8.88671875" style="6"/>
  </cols>
  <sheetData>
    <row r="1" spans="1:11">
      <c r="A1" s="14" t="s">
        <v>6</v>
      </c>
      <c r="B1" s="14" t="s">
        <v>0</v>
      </c>
      <c r="C1" s="22"/>
      <c r="D1" s="15"/>
      <c r="E1" s="6"/>
      <c r="F1" s="6"/>
      <c r="G1" s="6"/>
      <c r="H1" s="6"/>
      <c r="I1" s="6"/>
      <c r="J1" s="6"/>
      <c r="K1" s="6"/>
    </row>
    <row r="2" spans="1:11">
      <c r="A2" s="21">
        <f ca="1">SUMPRODUCT(LARGE(E4:E515,ROW(INDIRECT("1:"&amp;MIN('2017 Tables'!$A$2,COUNT(E4:E515))))))</f>
        <v>1536</v>
      </c>
      <c r="B2" s="16">
        <f>COUNT(E:E)</f>
        <v>512</v>
      </c>
      <c r="C2" s="23"/>
      <c r="D2" s="15"/>
      <c r="E2" s="6"/>
      <c r="F2" s="6"/>
      <c r="G2" s="6"/>
      <c r="H2" s="6"/>
      <c r="I2" s="6"/>
      <c r="J2" s="6"/>
      <c r="K2" s="6"/>
    </row>
    <row r="3" spans="1:11">
      <c r="A3" s="14" t="s">
        <v>1</v>
      </c>
      <c r="B3" s="14" t="s">
        <v>7</v>
      </c>
      <c r="C3" s="14" t="s">
        <v>71</v>
      </c>
      <c r="D3" s="15"/>
      <c r="E3" s="14" t="s">
        <v>2</v>
      </c>
      <c r="F3" s="14" t="s">
        <v>3</v>
      </c>
      <c r="G3" s="14"/>
      <c r="H3" s="14"/>
      <c r="I3" s="14"/>
      <c r="J3" s="14"/>
      <c r="K3" s="14" t="s">
        <v>70</v>
      </c>
    </row>
    <row r="4" spans="1:11">
      <c r="A4" s="14">
        <v>1</v>
      </c>
      <c r="B4" s="14">
        <f ca="1">IF(0.75*B$2&gt;=A4,ROUND((1-LOG10(A4)/LOG10(B$2*'2016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48640</v>
      </c>
      <c r="C4" s="14">
        <f ca="1">IF(0.8*B$2&gt;=A4,ROUND((1-LOG10(A4)/LOG10(B$2*'2016 Tables'!$C$13))*(VLOOKUP(B$2,'2016 Tables'!$A$1:$F$10,6,TRUE)/'2016 Tables'!$F$13*'2016 Tables'!$E$13-LOG10(A4)*'2016 Tables'!$A$13-CEILING(LOG(A4,2),1)*'2016 Tables'!$B$13)*('2016 Tables'!$G$13*A$2+'2016 Tables'!$J$13/(1+EXP(('2016 Tables'!$I$13-A$2)/'2016 Tables'!$H$13))),0),0)</f>
        <v>48640</v>
      </c>
      <c r="D4" s="15"/>
      <c r="E4" s="17">
        <f>IFERROR(HLOOKUP(K4,'2016 Tables'!$A$15:$O$51,MATCH(F4,'2016 Tables'!$A$15:$A$51,0)),"")</f>
        <v>30</v>
      </c>
      <c r="F4" s="18" t="s">
        <v>4</v>
      </c>
      <c r="G4" s="18"/>
      <c r="H4" s="18"/>
      <c r="I4" s="18"/>
      <c r="J4" s="18"/>
      <c r="K4" s="19">
        <v>1</v>
      </c>
    </row>
    <row r="5" spans="1:11">
      <c r="A5" s="14">
        <f>A4+1</f>
        <v>2</v>
      </c>
      <c r="B5" s="14">
        <f ca="1">IF(0.75*B$2&gt;=A5,ROUND((1-LOG10(A5)/LOG10(B$2*'2016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40535</v>
      </c>
      <c r="C5" s="14">
        <f ca="1">IF(0.8*B$2&gt;=A5,ROUND((1-LOG10(A5)/LOG10(B$2*'2016 Tables'!$C$13))*(VLOOKUP(B$2,'2016 Tables'!$A$1:$F$10,6,TRUE)/'2016 Tables'!$F$13*'2016 Tables'!$E$13-LOG10(A5)*'2016 Tables'!$A$13-CEILING(LOG(A5,2),1)*'2016 Tables'!$B$13)*('2016 Tables'!$G$13*A$2+'2016 Tables'!$J$13/(1+EXP(('2016 Tables'!$I$13-A$2)/'2016 Tables'!$H$13))),0),0)</f>
        <v>40535</v>
      </c>
      <c r="D5" s="15"/>
      <c r="E5" s="17">
        <f>IFERROR(HLOOKUP(K5,'2016 Tables'!$A$15:$O$51,MATCH(F5,'2016 Tables'!$A$15:$A$51,0)),"")</f>
        <v>30</v>
      </c>
      <c r="F5" s="18" t="s">
        <v>4</v>
      </c>
      <c r="G5" s="18"/>
      <c r="H5" s="18"/>
      <c r="I5" s="18"/>
      <c r="J5" s="18"/>
      <c r="K5" s="19">
        <v>2</v>
      </c>
    </row>
    <row r="6" spans="1:11">
      <c r="A6" s="14">
        <f t="shared" ref="A6:A69" si="0">A5+1</f>
        <v>3</v>
      </c>
      <c r="B6" s="14">
        <f ca="1">IF(0.75*B$2&gt;=A6,ROUND((1-LOG10(A6)/LOG10(B$2*'2016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35278</v>
      </c>
      <c r="C6" s="14">
        <f ca="1">IF(0.8*B$2&gt;=A6,ROUND((1-LOG10(A6)/LOG10(B$2*'2016 Tables'!$C$13))*(VLOOKUP(B$2,'2016 Tables'!$A$1:$F$10,6,TRUE)/'2016 Tables'!$F$13*'2016 Tables'!$E$13-LOG10(A6)*'2016 Tables'!$A$13-CEILING(LOG(A6,2),1)*'2016 Tables'!$B$13)*('2016 Tables'!$G$13*A$2+'2016 Tables'!$J$13/(1+EXP(('2016 Tables'!$I$13-A$2)/'2016 Tables'!$H$13))),0),0)</f>
        <v>35278</v>
      </c>
      <c r="D6" s="15"/>
      <c r="E6" s="17">
        <f>IFERROR(HLOOKUP(K6,'2016 Tables'!$A$15:$O$51,MATCH(F6,'2016 Tables'!$A$15:$A$51,0)),"")</f>
        <v>30</v>
      </c>
      <c r="F6" s="18" t="s">
        <v>4</v>
      </c>
      <c r="G6" s="18"/>
      <c r="H6" s="18"/>
      <c r="I6" s="18"/>
      <c r="J6" s="18"/>
      <c r="K6" s="19">
        <v>3</v>
      </c>
    </row>
    <row r="7" spans="1:11">
      <c r="A7" s="14">
        <v>3</v>
      </c>
      <c r="B7" s="14">
        <f ca="1">IF(0.75*B$2&gt;=A7,ROUND((1-LOG10(A7)/LOG10(B$2*'2016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35278</v>
      </c>
      <c r="C7" s="14">
        <f ca="1">IF(0.8*B$2&gt;=A7,ROUND((1-LOG10(A7)/LOG10(B$2*'2016 Tables'!$C$13))*(VLOOKUP(B$2,'2016 Tables'!$A$1:$F$10,6,TRUE)/'2016 Tables'!$F$13*'2016 Tables'!$E$13-LOG10(A7)*'2016 Tables'!$A$13-CEILING(LOG(A7,2),1)*'2016 Tables'!$B$13)*('2016 Tables'!$G$13*A$2+'2016 Tables'!$J$13/(1+EXP(('2016 Tables'!$I$13-A$2)/'2016 Tables'!$H$13))),0),0)</f>
        <v>35278</v>
      </c>
      <c r="D7" s="20"/>
      <c r="E7" s="17">
        <f>IFERROR(HLOOKUP(K7,'2016 Tables'!$A$15:$O$51,MATCH(F7,'2016 Tables'!$A$15:$A$51,0)),"")</f>
        <v>30</v>
      </c>
      <c r="F7" s="18" t="s">
        <v>4</v>
      </c>
      <c r="G7" s="18"/>
      <c r="H7" s="18"/>
      <c r="I7" s="18"/>
      <c r="J7" s="18"/>
      <c r="K7" s="19">
        <v>4</v>
      </c>
    </row>
    <row r="8" spans="1:11">
      <c r="A8" s="14">
        <v>5</v>
      </c>
      <c r="B8" s="14">
        <f ca="1">IF(0.75*B$2&gt;=A8,ROUND((1-LOG10(A8)/LOG10(B$2*'2016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29654</v>
      </c>
      <c r="C8" s="14">
        <f ca="1">IF(0.8*B$2&gt;=A8,ROUND((1-LOG10(A8)/LOG10(B$2*'2016 Tables'!$C$13))*(VLOOKUP(B$2,'2016 Tables'!$A$1:$F$10,6,TRUE)/'2016 Tables'!$F$13*'2016 Tables'!$E$13-LOG10(A8)*'2016 Tables'!$A$13-CEILING(LOG(A8,2),1)*'2016 Tables'!$B$13)*('2016 Tables'!$G$13*A$2+'2016 Tables'!$J$13/(1+EXP(('2016 Tables'!$I$13-A$2)/'2016 Tables'!$H$13))),0),0)</f>
        <v>29654</v>
      </c>
      <c r="D8" s="20"/>
      <c r="E8" s="17">
        <f>IFERROR(HLOOKUP(K8,'2016 Tables'!$A$15:$O$51,MATCH(F8,'2016 Tables'!$A$15:$A$51,0)),"")</f>
        <v>30</v>
      </c>
      <c r="F8" s="18" t="s">
        <v>4</v>
      </c>
      <c r="G8" s="18"/>
      <c r="H8" s="18"/>
      <c r="I8" s="18"/>
      <c r="J8" s="18"/>
      <c r="K8" s="19">
        <v>5</v>
      </c>
    </row>
    <row r="9" spans="1:11">
      <c r="A9" s="14">
        <f t="shared" si="0"/>
        <v>6</v>
      </c>
      <c r="B9" s="14">
        <f ca="1">IF(0.75*B$2&gt;=A9,ROUND((1-LOG10(A9)/LOG10(B$2*'2016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28397</v>
      </c>
      <c r="C9" s="14">
        <f ca="1">IF(0.8*B$2&gt;=A9,ROUND((1-LOG10(A9)/LOG10(B$2*'2016 Tables'!$C$13))*(VLOOKUP(B$2,'2016 Tables'!$A$1:$F$10,6,TRUE)/'2016 Tables'!$F$13*'2016 Tables'!$E$13-LOG10(A9)*'2016 Tables'!$A$13-CEILING(LOG(A9,2),1)*'2016 Tables'!$B$13)*('2016 Tables'!$G$13*A$2+'2016 Tables'!$J$13/(1+EXP(('2016 Tables'!$I$13-A$2)/'2016 Tables'!$H$13))),0),0)</f>
        <v>28397</v>
      </c>
      <c r="D9" s="20"/>
      <c r="E9" s="17">
        <f>IFERROR(HLOOKUP(K9,'2016 Tables'!$A$15:$O$51,MATCH(F9,'2016 Tables'!$A$15:$A$51,0)),"")</f>
        <v>30</v>
      </c>
      <c r="F9" s="18" t="s">
        <v>4</v>
      </c>
      <c r="G9" s="18"/>
      <c r="H9" s="18"/>
      <c r="I9" s="18"/>
      <c r="J9" s="18"/>
      <c r="K9" s="19">
        <v>6</v>
      </c>
    </row>
    <row r="10" spans="1:11">
      <c r="A10" s="14">
        <f t="shared" si="0"/>
        <v>7</v>
      </c>
      <c r="B10" s="14">
        <f ca="1">IF(0.75*B$2&gt;=A10,ROUND((1-LOG10(A10)/LOG10(B$2*'2016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27345</v>
      </c>
      <c r="C10" s="14">
        <f ca="1">IF(0.8*B$2&gt;=A10,ROUND((1-LOG10(A10)/LOG10(B$2*'2016 Tables'!$C$13))*(VLOOKUP(B$2,'2016 Tables'!$A$1:$F$10,6,TRUE)/'2016 Tables'!$F$13*'2016 Tables'!$E$13-LOG10(A10)*'2016 Tables'!$A$13-CEILING(LOG(A10,2),1)*'2016 Tables'!$B$13)*('2016 Tables'!$G$13*A$2+'2016 Tables'!$J$13/(1+EXP(('2016 Tables'!$I$13-A$2)/'2016 Tables'!$H$13))),0),0)</f>
        <v>27345</v>
      </c>
      <c r="D10" s="20"/>
      <c r="E10" s="17">
        <f>IFERROR(HLOOKUP(K10,'2016 Tables'!$A$15:$O$51,MATCH(F10,'2016 Tables'!$A$15:$A$51,0)),"")</f>
        <v>30</v>
      </c>
      <c r="F10" s="18" t="s">
        <v>4</v>
      </c>
      <c r="G10" s="18"/>
      <c r="H10" s="18"/>
      <c r="I10" s="18"/>
      <c r="J10" s="18"/>
      <c r="K10" s="19">
        <v>7</v>
      </c>
    </row>
    <row r="11" spans="1:11">
      <c r="A11" s="14">
        <f t="shared" si="0"/>
        <v>8</v>
      </c>
      <c r="B11" s="14">
        <f ca="1">IF(0.75*B$2&gt;=A11,ROUND((1-LOG10(A11)/LOG10(B$2*'2016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26442</v>
      </c>
      <c r="C11" s="14">
        <f ca="1">IF(0.8*B$2&gt;=A11,ROUND((1-LOG10(A11)/LOG10(B$2*'2016 Tables'!$C$13))*(VLOOKUP(B$2,'2016 Tables'!$A$1:$F$10,6,TRUE)/'2016 Tables'!$F$13*'2016 Tables'!$E$13-LOG10(A11)*'2016 Tables'!$A$13-CEILING(LOG(A11,2),1)*'2016 Tables'!$B$13)*('2016 Tables'!$G$13*A$2+'2016 Tables'!$J$13/(1+EXP(('2016 Tables'!$I$13-A$2)/'2016 Tables'!$H$13))),0),0)</f>
        <v>26442</v>
      </c>
      <c r="D11" s="20"/>
      <c r="E11" s="17">
        <f>IFERROR(HLOOKUP(K11,'2016 Tables'!$A$15:$O$51,MATCH(F11,'2016 Tables'!$A$15:$A$51,0)),"")</f>
        <v>30</v>
      </c>
      <c r="F11" s="18" t="s">
        <v>4</v>
      </c>
      <c r="G11" s="18"/>
      <c r="H11" s="18"/>
      <c r="I11" s="18"/>
      <c r="J11" s="18"/>
      <c r="K11" s="19">
        <v>8</v>
      </c>
    </row>
    <row r="12" spans="1:11">
      <c r="A12" s="14">
        <f t="shared" si="0"/>
        <v>9</v>
      </c>
      <c r="B12" s="14">
        <f ca="1">IF(0.75*B$2&gt;=A12,ROUND((1-LOG10(A12)/LOG10(B$2*'2016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24024</v>
      </c>
      <c r="C12" s="14">
        <f ca="1">IF(0.8*B$2&gt;=A12,ROUND((1-LOG10(A12)/LOG10(B$2*'2016 Tables'!$C$13))*(VLOOKUP(B$2,'2016 Tables'!$A$1:$F$10,6,TRUE)/'2016 Tables'!$F$13*'2016 Tables'!$E$13-LOG10(A12)*'2016 Tables'!$A$13-CEILING(LOG(A12,2),1)*'2016 Tables'!$B$13)*('2016 Tables'!$G$13*A$2+'2016 Tables'!$J$13/(1+EXP(('2016 Tables'!$I$13-A$2)/'2016 Tables'!$H$13))),0),0)</f>
        <v>24024</v>
      </c>
      <c r="D12" s="20"/>
      <c r="E12" s="17">
        <f>IFERROR(HLOOKUP(K12,'2016 Tables'!$A$15:$O$51,MATCH(F12,'2016 Tables'!$A$15:$A$51,0)),"")</f>
        <v>30</v>
      </c>
      <c r="F12" s="18" t="s">
        <v>4</v>
      </c>
      <c r="G12" s="18"/>
      <c r="H12" s="18"/>
      <c r="I12" s="18"/>
      <c r="J12" s="18"/>
      <c r="K12" s="19">
        <v>9</v>
      </c>
    </row>
    <row r="13" spans="1:11">
      <c r="A13" s="14">
        <f t="shared" si="0"/>
        <v>10</v>
      </c>
      <c r="B13" s="14">
        <f ca="1">IF(0.75*B$2&gt;=A13,ROUND((1-LOG10(A13)/LOG10(B$2*'2016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23360</v>
      </c>
      <c r="C13" s="14">
        <f ca="1">IF(0.8*B$2&gt;=A13,ROUND((1-LOG10(A13)/LOG10(B$2*'2016 Tables'!$C$13))*(VLOOKUP(B$2,'2016 Tables'!$A$1:$F$10,6,TRUE)/'2016 Tables'!$F$13*'2016 Tables'!$E$13-LOG10(A13)*'2016 Tables'!$A$13-CEILING(LOG(A13,2),1)*'2016 Tables'!$B$13)*('2016 Tables'!$G$13*A$2+'2016 Tables'!$J$13/(1+EXP(('2016 Tables'!$I$13-A$2)/'2016 Tables'!$H$13))),0),0)</f>
        <v>23360</v>
      </c>
      <c r="D13" s="20"/>
      <c r="E13" s="17">
        <f>IFERROR(HLOOKUP(K13,'2016 Tables'!$A$15:$O$51,MATCH(F13,'2016 Tables'!$A$15:$A$51,0)),"")</f>
        <v>30</v>
      </c>
      <c r="F13" s="18" t="s">
        <v>4</v>
      </c>
      <c r="G13" s="18"/>
      <c r="H13" s="18"/>
      <c r="I13" s="18"/>
      <c r="J13" s="18"/>
      <c r="K13" s="19">
        <v>10</v>
      </c>
    </row>
    <row r="14" spans="1:11">
      <c r="A14" s="14">
        <f t="shared" si="0"/>
        <v>11</v>
      </c>
      <c r="B14" s="14">
        <f ca="1">IF(0.75*B$2&gt;=A14,ROUND((1-LOG10(A14)/LOG10(B$2*'2016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22764</v>
      </c>
      <c r="C14" s="14">
        <f ca="1">IF(0.8*B$2&gt;=A14,ROUND((1-LOG10(A14)/LOG10(B$2*'2016 Tables'!$C$13))*(VLOOKUP(B$2,'2016 Tables'!$A$1:$F$10,6,TRUE)/'2016 Tables'!$F$13*'2016 Tables'!$E$13-LOG10(A14)*'2016 Tables'!$A$13-CEILING(LOG(A14,2),1)*'2016 Tables'!$B$13)*('2016 Tables'!$G$13*A$2+'2016 Tables'!$J$13/(1+EXP(('2016 Tables'!$I$13-A$2)/'2016 Tables'!$H$13))),0),0)</f>
        <v>22764</v>
      </c>
      <c r="D14" s="20"/>
      <c r="E14" s="17">
        <f>IFERROR(HLOOKUP(K14,'2016 Tables'!$A$15:$O$51,MATCH(F14,'2016 Tables'!$A$15:$A$51,0)),"")</f>
        <v>30</v>
      </c>
      <c r="F14" s="18" t="s">
        <v>4</v>
      </c>
      <c r="G14" s="18"/>
      <c r="H14" s="18"/>
      <c r="I14" s="18"/>
      <c r="J14" s="18"/>
      <c r="K14" s="19">
        <v>11</v>
      </c>
    </row>
    <row r="15" spans="1:11">
      <c r="A15" s="14">
        <f t="shared" si="0"/>
        <v>12</v>
      </c>
      <c r="B15" s="14">
        <f ca="1">IF(0.75*B$2&gt;=A15,ROUND((1-LOG10(A15)/LOG10(B$2*'2016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22222</v>
      </c>
      <c r="C15" s="14">
        <f ca="1">IF(0.8*B$2&gt;=A15,ROUND((1-LOG10(A15)/LOG10(B$2*'2016 Tables'!$C$13))*(VLOOKUP(B$2,'2016 Tables'!$A$1:$F$10,6,TRUE)/'2016 Tables'!$F$13*'2016 Tables'!$E$13-LOG10(A15)*'2016 Tables'!$A$13-CEILING(LOG(A15,2),1)*'2016 Tables'!$B$13)*('2016 Tables'!$G$13*A$2+'2016 Tables'!$J$13/(1+EXP(('2016 Tables'!$I$13-A$2)/'2016 Tables'!$H$13))),0),0)</f>
        <v>22222</v>
      </c>
      <c r="D15" s="20"/>
      <c r="E15" s="17">
        <f>IFERROR(HLOOKUP(K15,'2016 Tables'!$A$15:$O$51,MATCH(F15,'2016 Tables'!$A$15:$A$51,0)),"")</f>
        <v>30</v>
      </c>
      <c r="F15" s="18" t="s">
        <v>4</v>
      </c>
      <c r="G15" s="18"/>
      <c r="H15" s="18"/>
      <c r="I15" s="18"/>
      <c r="J15" s="18"/>
      <c r="K15" s="19">
        <v>12</v>
      </c>
    </row>
    <row r="16" spans="1:11">
      <c r="A16" s="14">
        <f t="shared" si="0"/>
        <v>13</v>
      </c>
      <c r="B16" s="14">
        <f ca="1">IF(0.75*B$2&gt;=A16,ROUND((1-LOG10(A16)/LOG10(B$2*'2016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21727</v>
      </c>
      <c r="C16" s="14">
        <f ca="1">IF(0.8*B$2&gt;=A16,ROUND((1-LOG10(A16)/LOG10(B$2*'2016 Tables'!$C$13))*(VLOOKUP(B$2,'2016 Tables'!$A$1:$F$10,6,TRUE)/'2016 Tables'!$F$13*'2016 Tables'!$E$13-LOG10(A16)*'2016 Tables'!$A$13-CEILING(LOG(A16,2),1)*'2016 Tables'!$B$13)*('2016 Tables'!$G$13*A$2+'2016 Tables'!$J$13/(1+EXP(('2016 Tables'!$I$13-A$2)/'2016 Tables'!$H$13))),0),0)</f>
        <v>21727</v>
      </c>
      <c r="D16" s="20"/>
      <c r="E16" s="17">
        <f>IFERROR(HLOOKUP(K16,'2016 Tables'!$A$15:$O$51,MATCH(F16,'2016 Tables'!$A$15:$A$51,0)),"")</f>
        <v>30</v>
      </c>
      <c r="F16" s="18" t="s">
        <v>4</v>
      </c>
      <c r="G16" s="18"/>
      <c r="H16" s="18"/>
      <c r="I16" s="18"/>
      <c r="J16" s="18"/>
      <c r="K16" s="19">
        <v>13</v>
      </c>
    </row>
    <row r="17" spans="1:11">
      <c r="A17" s="14">
        <f t="shared" si="0"/>
        <v>14</v>
      </c>
      <c r="B17" s="14">
        <f ca="1">IF(0.75*B$2&gt;=A17,ROUND((1-LOG10(A17)/LOG10(B$2*'2016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21271</v>
      </c>
      <c r="C17" s="14">
        <f ca="1">IF(0.8*B$2&gt;=A17,ROUND((1-LOG10(A17)/LOG10(B$2*'2016 Tables'!$C$13))*(VLOOKUP(B$2,'2016 Tables'!$A$1:$F$10,6,TRUE)/'2016 Tables'!$F$13*'2016 Tables'!$E$13-LOG10(A17)*'2016 Tables'!$A$13-CEILING(LOG(A17,2),1)*'2016 Tables'!$B$13)*('2016 Tables'!$G$13*A$2+'2016 Tables'!$J$13/(1+EXP(('2016 Tables'!$I$13-A$2)/'2016 Tables'!$H$13))),0),0)</f>
        <v>21271</v>
      </c>
      <c r="D17" s="20"/>
      <c r="E17" s="17">
        <f>IFERROR(HLOOKUP(K17,'2016 Tables'!$A$15:$O$51,MATCH(F17,'2016 Tables'!$A$15:$A$51,0)),"")</f>
        <v>30</v>
      </c>
      <c r="F17" s="18" t="s">
        <v>4</v>
      </c>
      <c r="G17" s="18"/>
      <c r="H17" s="18"/>
      <c r="I17" s="18"/>
      <c r="J17" s="18"/>
      <c r="K17" s="19">
        <v>14</v>
      </c>
    </row>
    <row r="18" spans="1:11">
      <c r="A18" s="14">
        <f t="shared" si="0"/>
        <v>15</v>
      </c>
      <c r="B18" s="14">
        <f ca="1">IF(0.75*B$2&gt;=A18,ROUND((1-LOG10(A18)/LOG10(B$2*'2016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20849</v>
      </c>
      <c r="C18" s="14">
        <f ca="1">IF(0.8*B$2&gt;=A18,ROUND((1-LOG10(A18)/LOG10(B$2*'2016 Tables'!$C$13))*(VLOOKUP(B$2,'2016 Tables'!$A$1:$F$10,6,TRUE)/'2016 Tables'!$F$13*'2016 Tables'!$E$13-LOG10(A18)*'2016 Tables'!$A$13-CEILING(LOG(A18,2),1)*'2016 Tables'!$B$13)*('2016 Tables'!$G$13*A$2+'2016 Tables'!$J$13/(1+EXP(('2016 Tables'!$I$13-A$2)/'2016 Tables'!$H$13))),0),0)</f>
        <v>20849</v>
      </c>
      <c r="D18" s="20"/>
      <c r="E18" s="17">
        <f>IFERROR(HLOOKUP(K18,'2016 Tables'!$A$15:$O$51,MATCH(F18,'2016 Tables'!$A$15:$A$51,0)),"")</f>
        <v>30</v>
      </c>
      <c r="F18" s="18" t="s">
        <v>4</v>
      </c>
      <c r="G18" s="18"/>
      <c r="H18" s="18"/>
      <c r="I18" s="18"/>
      <c r="J18" s="18"/>
      <c r="K18" s="19">
        <v>15</v>
      </c>
    </row>
    <row r="19" spans="1:11">
      <c r="A19" s="14">
        <f t="shared" si="0"/>
        <v>16</v>
      </c>
      <c r="B19" s="14">
        <f ca="1">IF(0.75*B$2&gt;=A19,ROUND((1-LOG10(A19)/LOG10(B$2*'2016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20455</v>
      </c>
      <c r="C19" s="14">
        <f ca="1">IF(0.8*B$2&gt;=A19,ROUND((1-LOG10(A19)/LOG10(B$2*'2016 Tables'!$C$13))*(VLOOKUP(B$2,'2016 Tables'!$A$1:$F$10,6,TRUE)/'2016 Tables'!$F$13*'2016 Tables'!$E$13-LOG10(A19)*'2016 Tables'!$A$13-CEILING(LOG(A19,2),1)*'2016 Tables'!$B$13)*('2016 Tables'!$G$13*A$2+'2016 Tables'!$J$13/(1+EXP(('2016 Tables'!$I$13-A$2)/'2016 Tables'!$H$13))),0),0)</f>
        <v>20455</v>
      </c>
      <c r="D19" s="20"/>
      <c r="E19" s="17">
        <f>IFERROR(HLOOKUP(K19,'2016 Tables'!$A$15:$O$51,MATCH(F19,'2016 Tables'!$A$15:$A$51,0)),"")</f>
        <v>30</v>
      </c>
      <c r="F19" s="18" t="s">
        <v>4</v>
      </c>
      <c r="G19" s="18"/>
      <c r="H19" s="18"/>
      <c r="I19" s="18"/>
      <c r="J19" s="18"/>
      <c r="K19" s="19">
        <v>16</v>
      </c>
    </row>
    <row r="20" spans="1:11">
      <c r="A20" s="14">
        <f t="shared" si="0"/>
        <v>17</v>
      </c>
      <c r="B20" s="14">
        <f ca="1">IF(0.75*B$2&gt;=A20,ROUND((1-LOG10(A20)/LOG10(B$2*'2016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18692</v>
      </c>
      <c r="C20" s="14">
        <f ca="1">IF(0.8*B$2&gt;=A20,ROUND((1-LOG10(A20)/LOG10(B$2*'2016 Tables'!$C$13))*(VLOOKUP(B$2,'2016 Tables'!$A$1:$F$10,6,TRUE)/'2016 Tables'!$F$13*'2016 Tables'!$E$13-LOG10(A20)*'2016 Tables'!$A$13-CEILING(LOG(A20,2),1)*'2016 Tables'!$B$13)*('2016 Tables'!$G$13*A$2+'2016 Tables'!$J$13/(1+EXP(('2016 Tables'!$I$13-A$2)/'2016 Tables'!$H$13))),0),0)</f>
        <v>18692</v>
      </c>
      <c r="D20" s="20"/>
      <c r="E20" s="17">
        <f>IFERROR(HLOOKUP(K20,'2016 Tables'!$A$15:$O$51,MATCH(F20,'2016 Tables'!$A$15:$A$51,0)),"")</f>
        <v>24</v>
      </c>
      <c r="F20" s="18" t="s">
        <v>4</v>
      </c>
      <c r="G20" s="18"/>
      <c r="H20" s="18"/>
      <c r="I20" s="18"/>
      <c r="J20" s="18"/>
      <c r="K20" s="19">
        <v>17</v>
      </c>
    </row>
    <row r="21" spans="1:11">
      <c r="A21" s="14">
        <f t="shared" si="0"/>
        <v>18</v>
      </c>
      <c r="B21" s="14">
        <f ca="1">IF(0.75*B$2&gt;=A21,ROUND((1-LOG10(A21)/LOG10(B$2*'2016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18367</v>
      </c>
      <c r="C21" s="14">
        <f ca="1">IF(0.8*B$2&gt;=A21,ROUND((1-LOG10(A21)/LOG10(B$2*'2016 Tables'!$C$13))*(VLOOKUP(B$2,'2016 Tables'!$A$1:$F$10,6,TRUE)/'2016 Tables'!$F$13*'2016 Tables'!$E$13-LOG10(A21)*'2016 Tables'!$A$13-CEILING(LOG(A21,2),1)*'2016 Tables'!$B$13)*('2016 Tables'!$G$13*A$2+'2016 Tables'!$J$13/(1+EXP(('2016 Tables'!$I$13-A$2)/'2016 Tables'!$H$13))),0),0)</f>
        <v>18367</v>
      </c>
      <c r="D21" s="20"/>
      <c r="E21" s="17">
        <f>IFERROR(HLOOKUP(K21,'2016 Tables'!$A$15:$O$51,MATCH(F21,'2016 Tables'!$A$15:$A$51,0)),"")</f>
        <v>24</v>
      </c>
      <c r="F21" s="18" t="s">
        <v>4</v>
      </c>
      <c r="G21" s="18"/>
      <c r="H21" s="18"/>
      <c r="I21" s="18"/>
      <c r="J21" s="18"/>
      <c r="K21" s="19">
        <v>18</v>
      </c>
    </row>
    <row r="22" spans="1:11">
      <c r="A22" s="14">
        <f t="shared" si="0"/>
        <v>19</v>
      </c>
      <c r="B22" s="14">
        <f ca="1">IF(0.75*B$2&gt;=A22,ROUND((1-LOG10(A22)/LOG10(B$2*'2016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18061</v>
      </c>
      <c r="C22" s="14">
        <f ca="1">IF(0.8*B$2&gt;=A22,ROUND((1-LOG10(A22)/LOG10(B$2*'2016 Tables'!$C$13))*(VLOOKUP(B$2,'2016 Tables'!$A$1:$F$10,6,TRUE)/'2016 Tables'!$F$13*'2016 Tables'!$E$13-LOG10(A22)*'2016 Tables'!$A$13-CEILING(LOG(A22,2),1)*'2016 Tables'!$B$13)*('2016 Tables'!$G$13*A$2+'2016 Tables'!$J$13/(1+EXP(('2016 Tables'!$I$13-A$2)/'2016 Tables'!$H$13))),0),0)</f>
        <v>18061</v>
      </c>
      <c r="D22" s="20"/>
      <c r="E22" s="17">
        <f>IFERROR(HLOOKUP(K22,'2016 Tables'!$A$15:$O$51,MATCH(F22,'2016 Tables'!$A$15:$A$51,0)),"")</f>
        <v>24</v>
      </c>
      <c r="F22" s="18" t="s">
        <v>4</v>
      </c>
      <c r="G22" s="18"/>
      <c r="H22" s="18"/>
      <c r="I22" s="18"/>
      <c r="J22" s="18"/>
      <c r="K22" s="19">
        <v>19</v>
      </c>
    </row>
    <row r="23" spans="1:11">
      <c r="A23" s="14">
        <f t="shared" si="0"/>
        <v>20</v>
      </c>
      <c r="B23" s="14">
        <f ca="1">IF(0.75*B$2&gt;=A23,ROUND((1-LOG10(A23)/LOG10(B$2*'2016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17772</v>
      </c>
      <c r="C23" s="14">
        <f ca="1">IF(0.8*B$2&gt;=A23,ROUND((1-LOG10(A23)/LOG10(B$2*'2016 Tables'!$C$13))*(VLOOKUP(B$2,'2016 Tables'!$A$1:$F$10,6,TRUE)/'2016 Tables'!$F$13*'2016 Tables'!$E$13-LOG10(A23)*'2016 Tables'!$A$13-CEILING(LOG(A23,2),1)*'2016 Tables'!$B$13)*('2016 Tables'!$G$13*A$2+'2016 Tables'!$J$13/(1+EXP(('2016 Tables'!$I$13-A$2)/'2016 Tables'!$H$13))),0),0)</f>
        <v>17772</v>
      </c>
      <c r="D23" s="20"/>
      <c r="E23" s="17">
        <f>IFERROR(HLOOKUP(K23,'2016 Tables'!$A$15:$O$51,MATCH(F23,'2016 Tables'!$A$15:$A$51,0)),"")</f>
        <v>24</v>
      </c>
      <c r="F23" s="18" t="s">
        <v>4</v>
      </c>
      <c r="G23" s="18"/>
      <c r="H23" s="18"/>
      <c r="I23" s="18"/>
      <c r="J23" s="18"/>
      <c r="K23" s="19">
        <v>20</v>
      </c>
    </row>
    <row r="24" spans="1:11">
      <c r="A24" s="14">
        <f t="shared" si="0"/>
        <v>21</v>
      </c>
      <c r="B24" s="14">
        <f ca="1">IF(0.75*B$2&gt;=A24,ROUND((1-LOG10(A24)/LOG10(B$2*'2016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17498</v>
      </c>
      <c r="C24" s="14">
        <f ca="1">IF(0.8*B$2&gt;=A24,ROUND((1-LOG10(A24)/LOG10(B$2*'2016 Tables'!$C$13))*(VLOOKUP(B$2,'2016 Tables'!$A$1:$F$10,6,TRUE)/'2016 Tables'!$F$13*'2016 Tables'!$E$13-LOG10(A24)*'2016 Tables'!$A$13-CEILING(LOG(A24,2),1)*'2016 Tables'!$B$13)*('2016 Tables'!$G$13*A$2+'2016 Tables'!$J$13/(1+EXP(('2016 Tables'!$I$13-A$2)/'2016 Tables'!$H$13))),0),0)</f>
        <v>17498</v>
      </c>
      <c r="D24" s="20"/>
      <c r="E24" s="17">
        <f>IFERROR(HLOOKUP(K24,'2016 Tables'!$A$15:$O$51,MATCH(F24,'2016 Tables'!$A$15:$A$51,0)),"")</f>
        <v>24</v>
      </c>
      <c r="F24" s="18" t="s">
        <v>4</v>
      </c>
      <c r="G24" s="18"/>
      <c r="H24" s="18"/>
      <c r="I24" s="18"/>
      <c r="J24" s="18"/>
      <c r="K24" s="19">
        <v>21</v>
      </c>
    </row>
    <row r="25" spans="1:11">
      <c r="A25" s="14">
        <f t="shared" si="0"/>
        <v>22</v>
      </c>
      <c r="B25" s="14">
        <f ca="1">IF(0.75*B$2&gt;=A25,ROUND((1-LOG10(A25)/LOG10(B$2*'2016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17238</v>
      </c>
      <c r="C25" s="14">
        <f ca="1">IF(0.8*B$2&gt;=A25,ROUND((1-LOG10(A25)/LOG10(B$2*'2016 Tables'!$C$13))*(VLOOKUP(B$2,'2016 Tables'!$A$1:$F$10,6,TRUE)/'2016 Tables'!$F$13*'2016 Tables'!$E$13-LOG10(A25)*'2016 Tables'!$A$13-CEILING(LOG(A25,2),1)*'2016 Tables'!$B$13)*('2016 Tables'!$G$13*A$2+'2016 Tables'!$J$13/(1+EXP(('2016 Tables'!$I$13-A$2)/'2016 Tables'!$H$13))),0),0)</f>
        <v>17238</v>
      </c>
      <c r="D25" s="20"/>
      <c r="E25" s="17">
        <f>IFERROR(HLOOKUP(K25,'2016 Tables'!$A$15:$O$51,MATCH(F25,'2016 Tables'!$A$15:$A$51,0)),"")</f>
        <v>24</v>
      </c>
      <c r="F25" s="18" t="s">
        <v>4</v>
      </c>
      <c r="G25" s="18"/>
      <c r="H25" s="18"/>
      <c r="I25" s="18"/>
      <c r="J25" s="18"/>
      <c r="K25" s="19">
        <v>22</v>
      </c>
    </row>
    <row r="26" spans="1:11">
      <c r="A26" s="14">
        <f t="shared" si="0"/>
        <v>23</v>
      </c>
      <c r="B26" s="14">
        <f ca="1">IF(0.75*B$2&gt;=A26,ROUND((1-LOG10(A26)/LOG10(B$2*'2016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16990</v>
      </c>
      <c r="C26" s="14">
        <f ca="1">IF(0.8*B$2&gt;=A26,ROUND((1-LOG10(A26)/LOG10(B$2*'2016 Tables'!$C$13))*(VLOOKUP(B$2,'2016 Tables'!$A$1:$F$10,6,TRUE)/'2016 Tables'!$F$13*'2016 Tables'!$E$13-LOG10(A26)*'2016 Tables'!$A$13-CEILING(LOG(A26,2),1)*'2016 Tables'!$B$13)*('2016 Tables'!$G$13*A$2+'2016 Tables'!$J$13/(1+EXP(('2016 Tables'!$I$13-A$2)/'2016 Tables'!$H$13))),0),0)</f>
        <v>16990</v>
      </c>
      <c r="D26" s="20"/>
      <c r="E26" s="17">
        <f>IFERROR(HLOOKUP(K26,'2016 Tables'!$A$15:$O$51,MATCH(F26,'2016 Tables'!$A$15:$A$51,0)),"")</f>
        <v>24</v>
      </c>
      <c r="F26" s="18" t="s">
        <v>4</v>
      </c>
      <c r="G26" s="18"/>
      <c r="H26" s="18"/>
      <c r="I26" s="18"/>
      <c r="J26" s="18"/>
      <c r="K26" s="19">
        <v>23</v>
      </c>
    </row>
    <row r="27" spans="1:11">
      <c r="A27" s="14">
        <f t="shared" si="0"/>
        <v>24</v>
      </c>
      <c r="B27" s="14">
        <f ca="1">IF(0.75*B$2&gt;=A27,ROUND((1-LOG10(A27)/LOG10(B$2*'2016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16753</v>
      </c>
      <c r="C27" s="14">
        <f ca="1">IF(0.8*B$2&gt;=A27,ROUND((1-LOG10(A27)/LOG10(B$2*'2016 Tables'!$C$13))*(VLOOKUP(B$2,'2016 Tables'!$A$1:$F$10,6,TRUE)/'2016 Tables'!$F$13*'2016 Tables'!$E$13-LOG10(A27)*'2016 Tables'!$A$13-CEILING(LOG(A27,2),1)*'2016 Tables'!$B$13)*('2016 Tables'!$G$13*A$2+'2016 Tables'!$J$13/(1+EXP(('2016 Tables'!$I$13-A$2)/'2016 Tables'!$H$13))),0),0)</f>
        <v>16753</v>
      </c>
      <c r="D27" s="20"/>
      <c r="E27" s="17">
        <f>IFERROR(HLOOKUP(K27,'2016 Tables'!$A$15:$O$51,MATCH(F27,'2016 Tables'!$A$15:$A$51,0)),"")</f>
        <v>24</v>
      </c>
      <c r="F27" s="18" t="s">
        <v>4</v>
      </c>
      <c r="G27" s="18"/>
      <c r="H27" s="18"/>
      <c r="I27" s="18"/>
      <c r="J27" s="18"/>
      <c r="K27" s="19">
        <v>24</v>
      </c>
    </row>
    <row r="28" spans="1:11">
      <c r="A28" s="14">
        <f t="shared" si="0"/>
        <v>25</v>
      </c>
      <c r="B28" s="14">
        <f ca="1">IF(0.75*B$2&gt;=A28,ROUND((1-LOG10(A28)/LOG10(B$2*'2016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16527</v>
      </c>
      <c r="C28" s="14">
        <f ca="1">IF(0.8*B$2&gt;=A28,ROUND((1-LOG10(A28)/LOG10(B$2*'2016 Tables'!$C$13))*(VLOOKUP(B$2,'2016 Tables'!$A$1:$F$10,6,TRUE)/'2016 Tables'!$F$13*'2016 Tables'!$E$13-LOG10(A28)*'2016 Tables'!$A$13-CEILING(LOG(A28,2),1)*'2016 Tables'!$B$13)*('2016 Tables'!$G$13*A$2+'2016 Tables'!$J$13/(1+EXP(('2016 Tables'!$I$13-A$2)/'2016 Tables'!$H$13))),0),0)</f>
        <v>16527</v>
      </c>
      <c r="D28" s="20"/>
      <c r="E28" s="17">
        <f>IFERROR(HLOOKUP(K28,'2016 Tables'!$A$15:$O$51,MATCH(F28,'2016 Tables'!$A$15:$A$51,0)),"")</f>
        <v>24</v>
      </c>
      <c r="F28" s="18" t="s">
        <v>4</v>
      </c>
      <c r="G28" s="18"/>
      <c r="H28" s="18"/>
      <c r="I28" s="18"/>
      <c r="J28" s="18"/>
      <c r="K28" s="19">
        <v>25</v>
      </c>
    </row>
    <row r="29" spans="1:11">
      <c r="A29" s="14">
        <f t="shared" si="0"/>
        <v>26</v>
      </c>
      <c r="B29" s="14">
        <f ca="1">IF(0.75*B$2&gt;=A29,ROUND((1-LOG10(A29)/LOG10(B$2*'2016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16311</v>
      </c>
      <c r="C29" s="14">
        <f ca="1">IF(0.8*B$2&gt;=A29,ROUND((1-LOG10(A29)/LOG10(B$2*'2016 Tables'!$C$13))*(VLOOKUP(B$2,'2016 Tables'!$A$1:$F$10,6,TRUE)/'2016 Tables'!$F$13*'2016 Tables'!$E$13-LOG10(A29)*'2016 Tables'!$A$13-CEILING(LOG(A29,2),1)*'2016 Tables'!$B$13)*('2016 Tables'!$G$13*A$2+'2016 Tables'!$J$13/(1+EXP(('2016 Tables'!$I$13-A$2)/'2016 Tables'!$H$13))),0),0)</f>
        <v>16311</v>
      </c>
      <c r="D29" s="20"/>
      <c r="E29" s="17">
        <f>IFERROR(HLOOKUP(K29,'2016 Tables'!$A$15:$O$51,MATCH(F29,'2016 Tables'!$A$15:$A$51,0)),"")</f>
        <v>24</v>
      </c>
      <c r="F29" s="18" t="s">
        <v>4</v>
      </c>
      <c r="G29" s="18"/>
      <c r="H29" s="18"/>
      <c r="I29" s="18"/>
      <c r="J29" s="18"/>
      <c r="K29" s="19">
        <v>26</v>
      </c>
    </row>
    <row r="30" spans="1:11">
      <c r="A30" s="14">
        <f t="shared" si="0"/>
        <v>27</v>
      </c>
      <c r="B30" s="14">
        <f ca="1">IF(0.75*B$2&gt;=A30,ROUND((1-LOG10(A30)/LOG10(B$2*'2016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16103</v>
      </c>
      <c r="C30" s="14">
        <f ca="1">IF(0.8*B$2&gt;=A30,ROUND((1-LOG10(A30)/LOG10(B$2*'2016 Tables'!$C$13))*(VLOOKUP(B$2,'2016 Tables'!$A$1:$F$10,6,TRUE)/'2016 Tables'!$F$13*'2016 Tables'!$E$13-LOG10(A30)*'2016 Tables'!$A$13-CEILING(LOG(A30,2),1)*'2016 Tables'!$B$13)*('2016 Tables'!$G$13*A$2+'2016 Tables'!$J$13/(1+EXP(('2016 Tables'!$I$13-A$2)/'2016 Tables'!$H$13))),0),0)</f>
        <v>16103</v>
      </c>
      <c r="D30" s="20"/>
      <c r="E30" s="17">
        <f>IFERROR(HLOOKUP(K30,'2016 Tables'!$A$15:$O$51,MATCH(F30,'2016 Tables'!$A$15:$A$51,0)),"")</f>
        <v>24</v>
      </c>
      <c r="F30" s="18" t="s">
        <v>4</v>
      </c>
      <c r="G30" s="18"/>
      <c r="H30" s="18"/>
      <c r="I30" s="18"/>
      <c r="J30" s="18"/>
      <c r="K30" s="19">
        <v>27</v>
      </c>
    </row>
    <row r="31" spans="1:11">
      <c r="A31" s="14">
        <f t="shared" si="0"/>
        <v>28</v>
      </c>
      <c r="B31" s="14">
        <f ca="1">IF(0.75*B$2&gt;=A31,ROUND((1-LOG10(A31)/LOG10(B$2*'2016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15903</v>
      </c>
      <c r="C31" s="14">
        <f ca="1">IF(0.8*B$2&gt;=A31,ROUND((1-LOG10(A31)/LOG10(B$2*'2016 Tables'!$C$13))*(VLOOKUP(B$2,'2016 Tables'!$A$1:$F$10,6,TRUE)/'2016 Tables'!$F$13*'2016 Tables'!$E$13-LOG10(A31)*'2016 Tables'!$A$13-CEILING(LOG(A31,2),1)*'2016 Tables'!$B$13)*('2016 Tables'!$G$13*A$2+'2016 Tables'!$J$13/(1+EXP(('2016 Tables'!$I$13-A$2)/'2016 Tables'!$H$13))),0),0)</f>
        <v>15903</v>
      </c>
      <c r="D31" s="20"/>
      <c r="E31" s="17">
        <f>IFERROR(HLOOKUP(K31,'2016 Tables'!$A$15:$O$51,MATCH(F31,'2016 Tables'!$A$15:$A$51,0)),"")</f>
        <v>24</v>
      </c>
      <c r="F31" s="18" t="s">
        <v>4</v>
      </c>
      <c r="G31" s="18"/>
      <c r="H31" s="18"/>
      <c r="I31" s="18"/>
      <c r="J31" s="18"/>
      <c r="K31" s="19">
        <v>28</v>
      </c>
    </row>
    <row r="32" spans="1:11">
      <c r="A32" s="14">
        <f t="shared" si="0"/>
        <v>29</v>
      </c>
      <c r="B32" s="14">
        <f ca="1">IF(0.75*B$2&gt;=A32,ROUND((1-LOG10(A32)/LOG10(B$2*'2016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15711</v>
      </c>
      <c r="C32" s="14">
        <f ca="1">IF(0.8*B$2&gt;=A32,ROUND((1-LOG10(A32)/LOG10(B$2*'2016 Tables'!$C$13))*(VLOOKUP(B$2,'2016 Tables'!$A$1:$F$10,6,TRUE)/'2016 Tables'!$F$13*'2016 Tables'!$E$13-LOG10(A32)*'2016 Tables'!$A$13-CEILING(LOG(A32,2),1)*'2016 Tables'!$B$13)*('2016 Tables'!$G$13*A$2+'2016 Tables'!$J$13/(1+EXP(('2016 Tables'!$I$13-A$2)/'2016 Tables'!$H$13))),0),0)</f>
        <v>15711</v>
      </c>
      <c r="D32" s="20"/>
      <c r="E32" s="17">
        <f>IFERROR(HLOOKUP(K32,'2016 Tables'!$A$15:$O$51,MATCH(F32,'2016 Tables'!$A$15:$A$51,0)),"")</f>
        <v>24</v>
      </c>
      <c r="F32" s="18" t="s">
        <v>4</v>
      </c>
      <c r="G32" s="18"/>
      <c r="H32" s="18"/>
      <c r="I32" s="18"/>
      <c r="J32" s="18"/>
      <c r="K32" s="19">
        <v>29</v>
      </c>
    </row>
    <row r="33" spans="1:11">
      <c r="A33" s="14">
        <f t="shared" si="0"/>
        <v>30</v>
      </c>
      <c r="B33" s="14">
        <f ca="1">IF(0.75*B$2&gt;=A33,ROUND((1-LOG10(A33)/LOG10(B$2*'2016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15525</v>
      </c>
      <c r="C33" s="14">
        <f ca="1">IF(0.8*B$2&gt;=A33,ROUND((1-LOG10(A33)/LOG10(B$2*'2016 Tables'!$C$13))*(VLOOKUP(B$2,'2016 Tables'!$A$1:$F$10,6,TRUE)/'2016 Tables'!$F$13*'2016 Tables'!$E$13-LOG10(A33)*'2016 Tables'!$A$13-CEILING(LOG(A33,2),1)*'2016 Tables'!$B$13)*('2016 Tables'!$G$13*A$2+'2016 Tables'!$J$13/(1+EXP(('2016 Tables'!$I$13-A$2)/'2016 Tables'!$H$13))),0),0)</f>
        <v>15525</v>
      </c>
      <c r="D33" s="20"/>
      <c r="E33" s="17">
        <f>IFERROR(HLOOKUP(K33,'2016 Tables'!$A$15:$O$51,MATCH(F33,'2016 Tables'!$A$15:$A$51,0)),"")</f>
        <v>24</v>
      </c>
      <c r="F33" s="18" t="s">
        <v>4</v>
      </c>
      <c r="G33" s="18"/>
      <c r="H33" s="18"/>
      <c r="I33" s="18"/>
      <c r="J33" s="18"/>
      <c r="K33" s="19">
        <v>30</v>
      </c>
    </row>
    <row r="34" spans="1:11">
      <c r="A34" s="14">
        <f t="shared" si="0"/>
        <v>31</v>
      </c>
      <c r="B34" s="14">
        <f ca="1">IF(0.75*B$2&gt;=A34,ROUND((1-LOG10(A34)/LOG10(B$2*'2016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15347</v>
      </c>
      <c r="C34" s="14">
        <f ca="1">IF(0.8*B$2&gt;=A34,ROUND((1-LOG10(A34)/LOG10(B$2*'2016 Tables'!$C$13))*(VLOOKUP(B$2,'2016 Tables'!$A$1:$F$10,6,TRUE)/'2016 Tables'!$F$13*'2016 Tables'!$E$13-LOG10(A34)*'2016 Tables'!$A$13-CEILING(LOG(A34,2),1)*'2016 Tables'!$B$13)*('2016 Tables'!$G$13*A$2+'2016 Tables'!$J$13/(1+EXP(('2016 Tables'!$I$13-A$2)/'2016 Tables'!$H$13))),0),0)</f>
        <v>15347</v>
      </c>
      <c r="D34" s="20"/>
      <c r="E34" s="17">
        <f>IFERROR(HLOOKUP(K34,'2016 Tables'!$A$15:$O$51,MATCH(F34,'2016 Tables'!$A$15:$A$51,0)),"")</f>
        <v>24</v>
      </c>
      <c r="F34" s="18" t="s">
        <v>4</v>
      </c>
      <c r="G34" s="18"/>
      <c r="H34" s="18"/>
      <c r="I34" s="18"/>
      <c r="J34" s="18"/>
      <c r="K34" s="19">
        <v>31</v>
      </c>
    </row>
    <row r="35" spans="1:11">
      <c r="A35" s="14">
        <f t="shared" si="0"/>
        <v>32</v>
      </c>
      <c r="B35" s="14">
        <f ca="1">IF(0.75*B$2&gt;=A35,ROUND((1-LOG10(A35)/LOG10(B$2*'2016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15174</v>
      </c>
      <c r="C35" s="14">
        <f ca="1">IF(0.8*B$2&gt;=A35,ROUND((1-LOG10(A35)/LOG10(B$2*'2016 Tables'!$C$13))*(VLOOKUP(B$2,'2016 Tables'!$A$1:$F$10,6,TRUE)/'2016 Tables'!$F$13*'2016 Tables'!$E$13-LOG10(A35)*'2016 Tables'!$A$13-CEILING(LOG(A35,2),1)*'2016 Tables'!$B$13)*('2016 Tables'!$G$13*A$2+'2016 Tables'!$J$13/(1+EXP(('2016 Tables'!$I$13-A$2)/'2016 Tables'!$H$13))),0),0)</f>
        <v>15174</v>
      </c>
      <c r="D35" s="20"/>
      <c r="E35" s="17">
        <f>IFERROR(HLOOKUP(K35,'2016 Tables'!$A$15:$O$51,MATCH(F35,'2016 Tables'!$A$15:$A$51,0)),"")</f>
        <v>24</v>
      </c>
      <c r="F35" s="18" t="s">
        <v>4</v>
      </c>
      <c r="G35" s="18"/>
      <c r="H35" s="18"/>
      <c r="I35" s="18"/>
      <c r="J35" s="18"/>
      <c r="K35" s="19">
        <v>32</v>
      </c>
    </row>
    <row r="36" spans="1:11">
      <c r="A36" s="14">
        <f t="shared" si="0"/>
        <v>33</v>
      </c>
      <c r="B36" s="14">
        <f ca="1">IF(0.75*B$2&gt;=A36,ROUND((1-LOG10(A36)/LOG10(B$2*'2016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13855</v>
      </c>
      <c r="C36" s="14">
        <f ca="1">IF(0.8*B$2&gt;=A36,ROUND((1-LOG10(A36)/LOG10(B$2*'2016 Tables'!$C$13))*(VLOOKUP(B$2,'2016 Tables'!$A$1:$F$10,6,TRUE)/'2016 Tables'!$F$13*'2016 Tables'!$E$13-LOG10(A36)*'2016 Tables'!$A$13-CEILING(LOG(A36,2),1)*'2016 Tables'!$B$13)*('2016 Tables'!$G$13*A$2+'2016 Tables'!$J$13/(1+EXP(('2016 Tables'!$I$13-A$2)/'2016 Tables'!$H$13))),0),0)</f>
        <v>13855</v>
      </c>
      <c r="D36" s="20"/>
      <c r="E36" s="17">
        <f>IFERROR(HLOOKUP(K36,'2016 Tables'!$A$15:$O$51,MATCH(F36,'2016 Tables'!$A$15:$A$51,0)),"")</f>
        <v>21</v>
      </c>
      <c r="F36" s="18" t="s">
        <v>4</v>
      </c>
      <c r="G36" s="18"/>
      <c r="H36" s="18"/>
      <c r="I36" s="18"/>
      <c r="J36" s="18"/>
      <c r="K36" s="19">
        <v>33</v>
      </c>
    </row>
    <row r="37" spans="1:11">
      <c r="A37" s="14">
        <f t="shared" si="0"/>
        <v>34</v>
      </c>
      <c r="B37" s="14">
        <f ca="1">IF(0.75*B$2&gt;=A37,ROUND((1-LOG10(A37)/LOG10(B$2*'2016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13704</v>
      </c>
      <c r="C37" s="14">
        <f ca="1">IF(0.8*B$2&gt;=A37,ROUND((1-LOG10(A37)/LOG10(B$2*'2016 Tables'!$C$13))*(VLOOKUP(B$2,'2016 Tables'!$A$1:$F$10,6,TRUE)/'2016 Tables'!$F$13*'2016 Tables'!$E$13-LOG10(A37)*'2016 Tables'!$A$13-CEILING(LOG(A37,2),1)*'2016 Tables'!$B$13)*('2016 Tables'!$G$13*A$2+'2016 Tables'!$J$13/(1+EXP(('2016 Tables'!$I$13-A$2)/'2016 Tables'!$H$13))),0),0)</f>
        <v>13704</v>
      </c>
      <c r="D37" s="20"/>
      <c r="E37" s="17">
        <f>IFERROR(HLOOKUP(K37,'2016 Tables'!$A$15:$O$51,MATCH(F37,'2016 Tables'!$A$15:$A$51,0)),"")</f>
        <v>21</v>
      </c>
      <c r="F37" s="18" t="s">
        <v>4</v>
      </c>
      <c r="G37" s="18"/>
      <c r="H37" s="18"/>
      <c r="I37" s="18"/>
      <c r="J37" s="18"/>
      <c r="K37" s="19">
        <v>34</v>
      </c>
    </row>
    <row r="38" spans="1:11">
      <c r="A38" s="14">
        <f t="shared" si="0"/>
        <v>35</v>
      </c>
      <c r="B38" s="14">
        <f ca="1">IF(0.75*B$2&gt;=A38,ROUND((1-LOG10(A38)/LOG10(B$2*'2016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13558</v>
      </c>
      <c r="C38" s="14">
        <f ca="1">IF(0.8*B$2&gt;=A38,ROUND((1-LOG10(A38)/LOG10(B$2*'2016 Tables'!$C$13))*(VLOOKUP(B$2,'2016 Tables'!$A$1:$F$10,6,TRUE)/'2016 Tables'!$F$13*'2016 Tables'!$E$13-LOG10(A38)*'2016 Tables'!$A$13-CEILING(LOG(A38,2),1)*'2016 Tables'!$B$13)*('2016 Tables'!$G$13*A$2+'2016 Tables'!$J$13/(1+EXP(('2016 Tables'!$I$13-A$2)/'2016 Tables'!$H$13))),0),0)</f>
        <v>13558</v>
      </c>
      <c r="D38" s="20"/>
      <c r="E38" s="17">
        <f>IFERROR(HLOOKUP(K38,'2016 Tables'!$A$15:$O$51,MATCH(F38,'2016 Tables'!$A$15:$A$51,0)),"")</f>
        <v>21</v>
      </c>
      <c r="F38" s="18" t="s">
        <v>4</v>
      </c>
      <c r="G38" s="18"/>
      <c r="H38" s="18"/>
      <c r="I38" s="18"/>
      <c r="J38" s="18"/>
      <c r="K38" s="19">
        <v>35</v>
      </c>
    </row>
    <row r="39" spans="1:11">
      <c r="A39" s="14">
        <f t="shared" si="0"/>
        <v>36</v>
      </c>
      <c r="B39" s="14">
        <f ca="1">IF(0.75*B$2&gt;=A39,ROUND((1-LOG10(A39)/LOG10(B$2*'2016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13417</v>
      </c>
      <c r="C39" s="14">
        <f ca="1">IF(0.8*B$2&gt;=A39,ROUND((1-LOG10(A39)/LOG10(B$2*'2016 Tables'!$C$13))*(VLOOKUP(B$2,'2016 Tables'!$A$1:$F$10,6,TRUE)/'2016 Tables'!$F$13*'2016 Tables'!$E$13-LOG10(A39)*'2016 Tables'!$A$13-CEILING(LOG(A39,2),1)*'2016 Tables'!$B$13)*('2016 Tables'!$G$13*A$2+'2016 Tables'!$J$13/(1+EXP(('2016 Tables'!$I$13-A$2)/'2016 Tables'!$H$13))),0),0)</f>
        <v>13417</v>
      </c>
      <c r="D39" s="20"/>
      <c r="E39" s="17">
        <f>IFERROR(HLOOKUP(K39,'2016 Tables'!$A$15:$O$51,MATCH(F39,'2016 Tables'!$A$15:$A$51,0)),"")</f>
        <v>21</v>
      </c>
      <c r="F39" s="18" t="s">
        <v>4</v>
      </c>
      <c r="G39" s="18"/>
      <c r="H39" s="18"/>
      <c r="I39" s="18"/>
      <c r="J39" s="18"/>
      <c r="K39" s="19">
        <v>36</v>
      </c>
    </row>
    <row r="40" spans="1:11">
      <c r="A40" s="14">
        <f t="shared" si="0"/>
        <v>37</v>
      </c>
      <c r="B40" s="14">
        <f ca="1">IF(0.75*B$2&gt;=A40,ROUND((1-LOG10(A40)/LOG10(B$2*'2016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13279</v>
      </c>
      <c r="C40" s="14">
        <f ca="1">IF(0.8*B$2&gt;=A40,ROUND((1-LOG10(A40)/LOG10(B$2*'2016 Tables'!$C$13))*(VLOOKUP(B$2,'2016 Tables'!$A$1:$F$10,6,TRUE)/'2016 Tables'!$F$13*'2016 Tables'!$E$13-LOG10(A40)*'2016 Tables'!$A$13-CEILING(LOG(A40,2),1)*'2016 Tables'!$B$13)*('2016 Tables'!$G$13*A$2+'2016 Tables'!$J$13/(1+EXP(('2016 Tables'!$I$13-A$2)/'2016 Tables'!$H$13))),0),0)</f>
        <v>13279</v>
      </c>
      <c r="D40" s="20"/>
      <c r="E40" s="17">
        <f>IFERROR(HLOOKUP(K40,'2016 Tables'!$A$15:$O$51,MATCH(F40,'2016 Tables'!$A$15:$A$51,0)),"")</f>
        <v>21</v>
      </c>
      <c r="F40" s="18" t="s">
        <v>4</v>
      </c>
      <c r="G40" s="18"/>
      <c r="H40" s="18"/>
      <c r="I40" s="18"/>
      <c r="J40" s="18"/>
      <c r="K40" s="19">
        <v>37</v>
      </c>
    </row>
    <row r="41" spans="1:11">
      <c r="A41" s="14">
        <f t="shared" si="0"/>
        <v>38</v>
      </c>
      <c r="B41" s="14">
        <f ca="1">IF(0.75*B$2&gt;=A41,ROUND((1-LOG10(A41)/LOG10(B$2*'2016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13146</v>
      </c>
      <c r="C41" s="14">
        <f ca="1">IF(0.8*B$2&gt;=A41,ROUND((1-LOG10(A41)/LOG10(B$2*'2016 Tables'!$C$13))*(VLOOKUP(B$2,'2016 Tables'!$A$1:$F$10,6,TRUE)/'2016 Tables'!$F$13*'2016 Tables'!$E$13-LOG10(A41)*'2016 Tables'!$A$13-CEILING(LOG(A41,2),1)*'2016 Tables'!$B$13)*('2016 Tables'!$G$13*A$2+'2016 Tables'!$J$13/(1+EXP(('2016 Tables'!$I$13-A$2)/'2016 Tables'!$H$13))),0),0)</f>
        <v>13146</v>
      </c>
      <c r="D41" s="20"/>
      <c r="E41" s="17">
        <f>IFERROR(HLOOKUP(K41,'2016 Tables'!$A$15:$O$51,MATCH(F41,'2016 Tables'!$A$15:$A$51,0)),"")</f>
        <v>21</v>
      </c>
      <c r="F41" s="18" t="s">
        <v>4</v>
      </c>
      <c r="G41" s="18"/>
      <c r="H41" s="18"/>
      <c r="I41" s="18"/>
      <c r="J41" s="18"/>
      <c r="K41" s="19">
        <v>38</v>
      </c>
    </row>
    <row r="42" spans="1:11">
      <c r="A42" s="14">
        <f t="shared" si="0"/>
        <v>39</v>
      </c>
      <c r="B42" s="14">
        <f ca="1">IF(0.75*B$2&gt;=A42,ROUND((1-LOG10(A42)/LOG10(B$2*'2016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13017</v>
      </c>
      <c r="C42" s="14">
        <f ca="1">IF(0.8*B$2&gt;=A42,ROUND((1-LOG10(A42)/LOG10(B$2*'2016 Tables'!$C$13))*(VLOOKUP(B$2,'2016 Tables'!$A$1:$F$10,6,TRUE)/'2016 Tables'!$F$13*'2016 Tables'!$E$13-LOG10(A42)*'2016 Tables'!$A$13-CEILING(LOG(A42,2),1)*'2016 Tables'!$B$13)*('2016 Tables'!$G$13*A$2+'2016 Tables'!$J$13/(1+EXP(('2016 Tables'!$I$13-A$2)/'2016 Tables'!$H$13))),0),0)</f>
        <v>13017</v>
      </c>
      <c r="D42" s="20"/>
      <c r="E42" s="17">
        <f>IFERROR(HLOOKUP(K42,'2016 Tables'!$A$15:$O$51,MATCH(F42,'2016 Tables'!$A$15:$A$51,0)),"")</f>
        <v>21</v>
      </c>
      <c r="F42" s="18" t="s">
        <v>4</v>
      </c>
      <c r="G42" s="18"/>
      <c r="H42" s="18"/>
      <c r="I42" s="18"/>
      <c r="J42" s="18"/>
      <c r="K42" s="19">
        <v>39</v>
      </c>
    </row>
    <row r="43" spans="1:11">
      <c r="A43" s="14">
        <f t="shared" si="0"/>
        <v>40</v>
      </c>
      <c r="B43" s="14">
        <f ca="1">IF(0.75*B$2&gt;=A43,ROUND((1-LOG10(A43)/LOG10(B$2*'2016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12891</v>
      </c>
      <c r="C43" s="14">
        <f ca="1">IF(0.8*B$2&gt;=A43,ROUND((1-LOG10(A43)/LOG10(B$2*'2016 Tables'!$C$13))*(VLOOKUP(B$2,'2016 Tables'!$A$1:$F$10,6,TRUE)/'2016 Tables'!$F$13*'2016 Tables'!$E$13-LOG10(A43)*'2016 Tables'!$A$13-CEILING(LOG(A43,2),1)*'2016 Tables'!$B$13)*('2016 Tables'!$G$13*A$2+'2016 Tables'!$J$13/(1+EXP(('2016 Tables'!$I$13-A$2)/'2016 Tables'!$H$13))),0),0)</f>
        <v>12891</v>
      </c>
      <c r="D43" s="20"/>
      <c r="E43" s="17">
        <f>IFERROR(HLOOKUP(K43,'2016 Tables'!$A$15:$O$51,MATCH(F43,'2016 Tables'!$A$15:$A$51,0)),"")</f>
        <v>21</v>
      </c>
      <c r="F43" s="18" t="s">
        <v>4</v>
      </c>
      <c r="G43" s="18"/>
      <c r="H43" s="18"/>
      <c r="I43" s="18"/>
      <c r="J43" s="18"/>
      <c r="K43" s="19">
        <v>40</v>
      </c>
    </row>
    <row r="44" spans="1:11">
      <c r="A44" s="14">
        <f t="shared" si="0"/>
        <v>41</v>
      </c>
      <c r="B44" s="14">
        <f ca="1">IF(0.75*B$2&gt;=A44,ROUND((1-LOG10(A44)/LOG10(B$2*'2016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12768</v>
      </c>
      <c r="C44" s="14">
        <f ca="1">IF(0.8*B$2&gt;=A44,ROUND((1-LOG10(A44)/LOG10(B$2*'2016 Tables'!$C$13))*(VLOOKUP(B$2,'2016 Tables'!$A$1:$F$10,6,TRUE)/'2016 Tables'!$F$13*'2016 Tables'!$E$13-LOG10(A44)*'2016 Tables'!$A$13-CEILING(LOG(A44,2),1)*'2016 Tables'!$B$13)*('2016 Tables'!$G$13*A$2+'2016 Tables'!$J$13/(1+EXP(('2016 Tables'!$I$13-A$2)/'2016 Tables'!$H$13))),0),0)</f>
        <v>12768</v>
      </c>
      <c r="D44" s="20"/>
      <c r="E44" s="17">
        <f>IFERROR(HLOOKUP(K44,'2016 Tables'!$A$15:$O$51,MATCH(F44,'2016 Tables'!$A$15:$A$51,0)),"")</f>
        <v>21</v>
      </c>
      <c r="F44" s="18" t="s">
        <v>4</v>
      </c>
      <c r="G44" s="18"/>
      <c r="H44" s="18"/>
      <c r="I44" s="18"/>
      <c r="J44" s="18"/>
      <c r="K44" s="19">
        <v>41</v>
      </c>
    </row>
    <row r="45" spans="1:11">
      <c r="A45" s="14">
        <f t="shared" si="0"/>
        <v>42</v>
      </c>
      <c r="B45" s="14">
        <f ca="1">IF(0.75*B$2&gt;=A45,ROUND((1-LOG10(A45)/LOG10(B$2*'2016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12648</v>
      </c>
      <c r="C45" s="14">
        <f ca="1">IF(0.8*B$2&gt;=A45,ROUND((1-LOG10(A45)/LOG10(B$2*'2016 Tables'!$C$13))*(VLOOKUP(B$2,'2016 Tables'!$A$1:$F$10,6,TRUE)/'2016 Tables'!$F$13*'2016 Tables'!$E$13-LOG10(A45)*'2016 Tables'!$A$13-CEILING(LOG(A45,2),1)*'2016 Tables'!$B$13)*('2016 Tables'!$G$13*A$2+'2016 Tables'!$J$13/(1+EXP(('2016 Tables'!$I$13-A$2)/'2016 Tables'!$H$13))),0),0)</f>
        <v>12648</v>
      </c>
      <c r="D45" s="20"/>
      <c r="E45" s="17">
        <f>IFERROR(HLOOKUP(K45,'2016 Tables'!$A$15:$O$51,MATCH(F45,'2016 Tables'!$A$15:$A$51,0)),"")</f>
        <v>21</v>
      </c>
      <c r="F45" s="18" t="s">
        <v>4</v>
      </c>
      <c r="G45" s="18"/>
      <c r="H45" s="18"/>
      <c r="I45" s="18"/>
      <c r="J45" s="18"/>
      <c r="K45" s="19">
        <v>42</v>
      </c>
    </row>
    <row r="46" spans="1:11">
      <c r="A46" s="14">
        <f t="shared" si="0"/>
        <v>43</v>
      </c>
      <c r="B46" s="14">
        <f ca="1">IF(0.75*B$2&gt;=A46,ROUND((1-LOG10(A46)/LOG10(B$2*'2016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12532</v>
      </c>
      <c r="C46" s="14">
        <f ca="1">IF(0.8*B$2&gt;=A46,ROUND((1-LOG10(A46)/LOG10(B$2*'2016 Tables'!$C$13))*(VLOOKUP(B$2,'2016 Tables'!$A$1:$F$10,6,TRUE)/'2016 Tables'!$F$13*'2016 Tables'!$E$13-LOG10(A46)*'2016 Tables'!$A$13-CEILING(LOG(A46,2),1)*'2016 Tables'!$B$13)*('2016 Tables'!$G$13*A$2+'2016 Tables'!$J$13/(1+EXP(('2016 Tables'!$I$13-A$2)/'2016 Tables'!$H$13))),0),0)</f>
        <v>12532</v>
      </c>
      <c r="D46" s="20"/>
      <c r="E46" s="17">
        <f>IFERROR(HLOOKUP(K46,'2016 Tables'!$A$15:$O$51,MATCH(F46,'2016 Tables'!$A$15:$A$51,0)),"")</f>
        <v>21</v>
      </c>
      <c r="F46" s="18" t="s">
        <v>4</v>
      </c>
      <c r="G46" s="18"/>
      <c r="H46" s="18"/>
      <c r="I46" s="18"/>
      <c r="J46" s="18"/>
      <c r="K46" s="19">
        <v>43</v>
      </c>
    </row>
    <row r="47" spans="1:11">
      <c r="A47" s="14">
        <f t="shared" si="0"/>
        <v>44</v>
      </c>
      <c r="B47" s="14">
        <f ca="1">IF(0.75*B$2&gt;=A47,ROUND((1-LOG10(A47)/LOG10(B$2*'2016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12418</v>
      </c>
      <c r="C47" s="14">
        <f ca="1">IF(0.8*B$2&gt;=A47,ROUND((1-LOG10(A47)/LOG10(B$2*'2016 Tables'!$C$13))*(VLOOKUP(B$2,'2016 Tables'!$A$1:$F$10,6,TRUE)/'2016 Tables'!$F$13*'2016 Tables'!$E$13-LOG10(A47)*'2016 Tables'!$A$13-CEILING(LOG(A47,2),1)*'2016 Tables'!$B$13)*('2016 Tables'!$G$13*A$2+'2016 Tables'!$J$13/(1+EXP(('2016 Tables'!$I$13-A$2)/'2016 Tables'!$H$13))),0),0)</f>
        <v>12418</v>
      </c>
      <c r="D47" s="20"/>
      <c r="E47" s="17">
        <f>IFERROR(HLOOKUP(K47,'2016 Tables'!$A$15:$O$51,MATCH(F47,'2016 Tables'!$A$15:$A$51,0)),"")</f>
        <v>21</v>
      </c>
      <c r="F47" s="18" t="s">
        <v>4</v>
      </c>
      <c r="G47" s="18"/>
      <c r="H47" s="18"/>
      <c r="I47" s="18"/>
      <c r="J47" s="18"/>
      <c r="K47" s="19">
        <v>44</v>
      </c>
    </row>
    <row r="48" spans="1:11">
      <c r="A48" s="14">
        <f t="shared" si="0"/>
        <v>45</v>
      </c>
      <c r="B48" s="14">
        <f ca="1">IF(0.75*B$2&gt;=A48,ROUND((1-LOG10(A48)/LOG10(B$2*'2016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12308</v>
      </c>
      <c r="C48" s="14">
        <f ca="1">IF(0.8*B$2&gt;=A48,ROUND((1-LOG10(A48)/LOG10(B$2*'2016 Tables'!$C$13))*(VLOOKUP(B$2,'2016 Tables'!$A$1:$F$10,6,TRUE)/'2016 Tables'!$F$13*'2016 Tables'!$E$13-LOG10(A48)*'2016 Tables'!$A$13-CEILING(LOG(A48,2),1)*'2016 Tables'!$B$13)*('2016 Tables'!$G$13*A$2+'2016 Tables'!$J$13/(1+EXP(('2016 Tables'!$I$13-A$2)/'2016 Tables'!$H$13))),0),0)</f>
        <v>12308</v>
      </c>
      <c r="D48" s="20"/>
      <c r="E48" s="17">
        <f>IFERROR(HLOOKUP(K48,'2016 Tables'!$A$15:$O$51,MATCH(F48,'2016 Tables'!$A$15:$A$51,0)),"")</f>
        <v>21</v>
      </c>
      <c r="F48" s="18" t="s">
        <v>4</v>
      </c>
      <c r="G48" s="18"/>
      <c r="H48" s="18"/>
      <c r="I48" s="18"/>
      <c r="J48" s="18"/>
      <c r="K48" s="19">
        <v>45</v>
      </c>
    </row>
    <row r="49" spans="1:11">
      <c r="A49" s="14">
        <f t="shared" si="0"/>
        <v>46</v>
      </c>
      <c r="B49" s="14">
        <f ca="1">IF(0.75*B$2&gt;=A49,ROUND((1-LOG10(A49)/LOG10(B$2*'2016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12200</v>
      </c>
      <c r="C49" s="14">
        <f ca="1">IF(0.8*B$2&gt;=A49,ROUND((1-LOG10(A49)/LOG10(B$2*'2016 Tables'!$C$13))*(VLOOKUP(B$2,'2016 Tables'!$A$1:$F$10,6,TRUE)/'2016 Tables'!$F$13*'2016 Tables'!$E$13-LOG10(A49)*'2016 Tables'!$A$13-CEILING(LOG(A49,2),1)*'2016 Tables'!$B$13)*('2016 Tables'!$G$13*A$2+'2016 Tables'!$J$13/(1+EXP(('2016 Tables'!$I$13-A$2)/'2016 Tables'!$H$13))),0),0)</f>
        <v>12200</v>
      </c>
      <c r="D49" s="20"/>
      <c r="E49" s="17">
        <f>IFERROR(HLOOKUP(K49,'2016 Tables'!$A$15:$O$51,MATCH(F49,'2016 Tables'!$A$15:$A$51,0)),"")</f>
        <v>21</v>
      </c>
      <c r="F49" s="18" t="s">
        <v>4</v>
      </c>
      <c r="G49" s="18"/>
      <c r="H49" s="18"/>
      <c r="I49" s="18"/>
      <c r="J49" s="18"/>
      <c r="K49" s="19">
        <v>46</v>
      </c>
    </row>
    <row r="50" spans="1:11">
      <c r="A50" s="14">
        <f t="shared" si="0"/>
        <v>47</v>
      </c>
      <c r="B50" s="14">
        <f ca="1">IF(0.75*B$2&gt;=A50,ROUND((1-LOG10(A50)/LOG10(B$2*'2016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12094</v>
      </c>
      <c r="C50" s="14">
        <f ca="1">IF(0.8*B$2&gt;=A50,ROUND((1-LOG10(A50)/LOG10(B$2*'2016 Tables'!$C$13))*(VLOOKUP(B$2,'2016 Tables'!$A$1:$F$10,6,TRUE)/'2016 Tables'!$F$13*'2016 Tables'!$E$13-LOG10(A50)*'2016 Tables'!$A$13-CEILING(LOG(A50,2),1)*'2016 Tables'!$B$13)*('2016 Tables'!$G$13*A$2+'2016 Tables'!$J$13/(1+EXP(('2016 Tables'!$I$13-A$2)/'2016 Tables'!$H$13))),0),0)</f>
        <v>12094</v>
      </c>
      <c r="D50" s="20"/>
      <c r="E50" s="17">
        <f>IFERROR(HLOOKUP(K50,'2016 Tables'!$A$15:$O$51,MATCH(F50,'2016 Tables'!$A$15:$A$51,0)),"")</f>
        <v>21</v>
      </c>
      <c r="F50" s="18" t="s">
        <v>4</v>
      </c>
      <c r="G50" s="18"/>
      <c r="H50" s="18"/>
      <c r="I50" s="18"/>
      <c r="J50" s="18"/>
      <c r="K50" s="19">
        <v>47</v>
      </c>
    </row>
    <row r="51" spans="1:11">
      <c r="A51" s="14">
        <f t="shared" si="0"/>
        <v>48</v>
      </c>
      <c r="B51" s="14">
        <f ca="1">IF(0.75*B$2&gt;=A51,ROUND((1-LOG10(A51)/LOG10(B$2*'2016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11991</v>
      </c>
      <c r="C51" s="14">
        <f ca="1">IF(0.8*B$2&gt;=A51,ROUND((1-LOG10(A51)/LOG10(B$2*'2016 Tables'!$C$13))*(VLOOKUP(B$2,'2016 Tables'!$A$1:$F$10,6,TRUE)/'2016 Tables'!$F$13*'2016 Tables'!$E$13-LOG10(A51)*'2016 Tables'!$A$13-CEILING(LOG(A51,2),1)*'2016 Tables'!$B$13)*('2016 Tables'!$G$13*A$2+'2016 Tables'!$J$13/(1+EXP(('2016 Tables'!$I$13-A$2)/'2016 Tables'!$H$13))),0),0)</f>
        <v>11991</v>
      </c>
      <c r="D51" s="20"/>
      <c r="E51" s="17">
        <f>IFERROR(HLOOKUP(K51,'2016 Tables'!$A$15:$O$51,MATCH(F51,'2016 Tables'!$A$15:$A$51,0)),"")</f>
        <v>21</v>
      </c>
      <c r="F51" s="18" t="s">
        <v>4</v>
      </c>
      <c r="G51" s="18"/>
      <c r="H51" s="18"/>
      <c r="I51" s="18"/>
      <c r="J51" s="18"/>
      <c r="K51" s="19">
        <v>48</v>
      </c>
    </row>
    <row r="52" spans="1:11">
      <c r="A52" s="14">
        <f t="shared" si="0"/>
        <v>49</v>
      </c>
      <c r="B52" s="14">
        <f ca="1">IF(0.75*B$2&gt;=A52,ROUND((1-LOG10(A52)/LOG10(B$2*'2016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11890</v>
      </c>
      <c r="C52" s="14">
        <f ca="1">IF(0.8*B$2&gt;=A52,ROUND((1-LOG10(A52)/LOG10(B$2*'2016 Tables'!$C$13))*(VLOOKUP(B$2,'2016 Tables'!$A$1:$F$10,6,TRUE)/'2016 Tables'!$F$13*'2016 Tables'!$E$13-LOG10(A52)*'2016 Tables'!$A$13-CEILING(LOG(A52,2),1)*'2016 Tables'!$B$13)*('2016 Tables'!$G$13*A$2+'2016 Tables'!$J$13/(1+EXP(('2016 Tables'!$I$13-A$2)/'2016 Tables'!$H$13))),0),0)</f>
        <v>11890</v>
      </c>
      <c r="D52" s="20"/>
      <c r="E52" s="17">
        <f>IFERROR(HLOOKUP(K52,'2016 Tables'!$A$15:$O$51,MATCH(F52,'2016 Tables'!$A$15:$A$51,0)),"")</f>
        <v>21</v>
      </c>
      <c r="F52" s="18" t="s">
        <v>4</v>
      </c>
      <c r="G52" s="18"/>
      <c r="H52" s="18"/>
      <c r="I52" s="18"/>
      <c r="J52" s="18"/>
      <c r="K52" s="19">
        <v>49</v>
      </c>
    </row>
    <row r="53" spans="1:11">
      <c r="A53" s="14">
        <f t="shared" si="0"/>
        <v>50</v>
      </c>
      <c r="B53" s="14">
        <f ca="1">IF(0.75*B$2&gt;=A53,ROUND((1-LOG10(A53)/LOG10(B$2*'2016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11791</v>
      </c>
      <c r="C53" s="14">
        <f ca="1">IF(0.8*B$2&gt;=A53,ROUND((1-LOG10(A53)/LOG10(B$2*'2016 Tables'!$C$13))*(VLOOKUP(B$2,'2016 Tables'!$A$1:$F$10,6,TRUE)/'2016 Tables'!$F$13*'2016 Tables'!$E$13-LOG10(A53)*'2016 Tables'!$A$13-CEILING(LOG(A53,2),1)*'2016 Tables'!$B$13)*('2016 Tables'!$G$13*A$2+'2016 Tables'!$J$13/(1+EXP(('2016 Tables'!$I$13-A$2)/'2016 Tables'!$H$13))),0),0)</f>
        <v>11791</v>
      </c>
      <c r="D53" s="20"/>
      <c r="E53" s="17">
        <f>IFERROR(HLOOKUP(K53,'2016 Tables'!$A$15:$O$51,MATCH(F53,'2016 Tables'!$A$15:$A$51,0)),"")</f>
        <v>21</v>
      </c>
      <c r="F53" s="18" t="s">
        <v>4</v>
      </c>
      <c r="G53" s="18"/>
      <c r="H53" s="18"/>
      <c r="I53" s="18"/>
      <c r="J53" s="18"/>
      <c r="K53" s="19">
        <v>50</v>
      </c>
    </row>
    <row r="54" spans="1:11">
      <c r="A54" s="14">
        <f t="shared" si="0"/>
        <v>51</v>
      </c>
      <c r="B54" s="14">
        <f ca="1">IF(0.75*B$2&gt;=A54,ROUND((1-LOG10(A54)/LOG10(B$2*'2016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11695</v>
      </c>
      <c r="C54" s="14">
        <f ca="1">IF(0.8*B$2&gt;=A54,ROUND((1-LOG10(A54)/LOG10(B$2*'2016 Tables'!$C$13))*(VLOOKUP(B$2,'2016 Tables'!$A$1:$F$10,6,TRUE)/'2016 Tables'!$F$13*'2016 Tables'!$E$13-LOG10(A54)*'2016 Tables'!$A$13-CEILING(LOG(A54,2),1)*'2016 Tables'!$B$13)*('2016 Tables'!$G$13*A$2+'2016 Tables'!$J$13/(1+EXP(('2016 Tables'!$I$13-A$2)/'2016 Tables'!$H$13))),0),0)</f>
        <v>11695</v>
      </c>
      <c r="D54" s="20"/>
      <c r="E54" s="17">
        <f>IFERROR(HLOOKUP(K54,'2016 Tables'!$A$15:$O$51,MATCH(F54,'2016 Tables'!$A$15:$A$51,0)),"")</f>
        <v>21</v>
      </c>
      <c r="F54" s="18" t="s">
        <v>4</v>
      </c>
      <c r="G54" s="18"/>
      <c r="H54" s="18"/>
      <c r="I54" s="18"/>
      <c r="J54" s="18"/>
      <c r="K54" s="19">
        <v>51</v>
      </c>
    </row>
    <row r="55" spans="1:11">
      <c r="A55" s="14">
        <f t="shared" si="0"/>
        <v>52</v>
      </c>
      <c r="B55" s="14">
        <f ca="1">IF(0.75*B$2&gt;=A55,ROUND((1-LOG10(A55)/LOG10(B$2*'2016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11600</v>
      </c>
      <c r="C55" s="14">
        <f ca="1">IF(0.8*B$2&gt;=A55,ROUND((1-LOG10(A55)/LOG10(B$2*'2016 Tables'!$C$13))*(VLOOKUP(B$2,'2016 Tables'!$A$1:$F$10,6,TRUE)/'2016 Tables'!$F$13*'2016 Tables'!$E$13-LOG10(A55)*'2016 Tables'!$A$13-CEILING(LOG(A55,2),1)*'2016 Tables'!$B$13)*('2016 Tables'!$G$13*A$2+'2016 Tables'!$J$13/(1+EXP(('2016 Tables'!$I$13-A$2)/'2016 Tables'!$H$13))),0),0)</f>
        <v>11600</v>
      </c>
      <c r="D55" s="20"/>
      <c r="E55" s="17">
        <f>IFERROR(HLOOKUP(K55,'2016 Tables'!$A$15:$O$51,MATCH(F55,'2016 Tables'!$A$15:$A$51,0)),"")</f>
        <v>21</v>
      </c>
      <c r="F55" s="18" t="s">
        <v>4</v>
      </c>
      <c r="G55" s="18"/>
      <c r="H55" s="18"/>
      <c r="I55" s="18"/>
      <c r="J55" s="18"/>
      <c r="K55" s="19">
        <v>52</v>
      </c>
    </row>
    <row r="56" spans="1:11">
      <c r="A56" s="14">
        <f t="shared" si="0"/>
        <v>53</v>
      </c>
      <c r="B56" s="14">
        <f ca="1">IF(0.75*B$2&gt;=A56,ROUND((1-LOG10(A56)/LOG10(B$2*'2016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11507</v>
      </c>
      <c r="C56" s="14">
        <f ca="1">IF(0.8*B$2&gt;=A56,ROUND((1-LOG10(A56)/LOG10(B$2*'2016 Tables'!$C$13))*(VLOOKUP(B$2,'2016 Tables'!$A$1:$F$10,6,TRUE)/'2016 Tables'!$F$13*'2016 Tables'!$E$13-LOG10(A56)*'2016 Tables'!$A$13-CEILING(LOG(A56,2),1)*'2016 Tables'!$B$13)*('2016 Tables'!$G$13*A$2+'2016 Tables'!$J$13/(1+EXP(('2016 Tables'!$I$13-A$2)/'2016 Tables'!$H$13))),0),0)</f>
        <v>11507</v>
      </c>
      <c r="D56" s="20"/>
      <c r="E56" s="17">
        <f>IFERROR(HLOOKUP(K56,'2016 Tables'!$A$15:$O$51,MATCH(F56,'2016 Tables'!$A$15:$A$51,0)),"")</f>
        <v>21</v>
      </c>
      <c r="F56" s="18" t="s">
        <v>4</v>
      </c>
      <c r="G56" s="18"/>
      <c r="H56" s="18"/>
      <c r="I56" s="18"/>
      <c r="J56" s="18"/>
      <c r="K56" s="19">
        <v>53</v>
      </c>
    </row>
    <row r="57" spans="1:11">
      <c r="A57" s="14">
        <f t="shared" si="0"/>
        <v>54</v>
      </c>
      <c r="B57" s="14">
        <f ca="1">IF(0.75*B$2&gt;=A57,ROUND((1-LOG10(A57)/LOG10(B$2*'2016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11417</v>
      </c>
      <c r="C57" s="14">
        <f ca="1">IF(0.8*B$2&gt;=A57,ROUND((1-LOG10(A57)/LOG10(B$2*'2016 Tables'!$C$13))*(VLOOKUP(B$2,'2016 Tables'!$A$1:$F$10,6,TRUE)/'2016 Tables'!$F$13*'2016 Tables'!$E$13-LOG10(A57)*'2016 Tables'!$A$13-CEILING(LOG(A57,2),1)*'2016 Tables'!$B$13)*('2016 Tables'!$G$13*A$2+'2016 Tables'!$J$13/(1+EXP(('2016 Tables'!$I$13-A$2)/'2016 Tables'!$H$13))),0),0)</f>
        <v>11417</v>
      </c>
      <c r="D57" s="20"/>
      <c r="E57" s="17">
        <f>IFERROR(HLOOKUP(K57,'2016 Tables'!$A$15:$O$51,MATCH(F57,'2016 Tables'!$A$15:$A$51,0)),"")</f>
        <v>21</v>
      </c>
      <c r="F57" s="18" t="s">
        <v>4</v>
      </c>
      <c r="G57" s="18"/>
      <c r="H57" s="18"/>
      <c r="I57" s="18"/>
      <c r="J57" s="18"/>
      <c r="K57" s="19">
        <v>54</v>
      </c>
    </row>
    <row r="58" spans="1:11">
      <c r="A58" s="14">
        <f t="shared" si="0"/>
        <v>55</v>
      </c>
      <c r="B58" s="14">
        <f ca="1">IF(0.75*B$2&gt;=A58,ROUND((1-LOG10(A58)/LOG10(B$2*'2016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11328</v>
      </c>
      <c r="C58" s="14">
        <f ca="1">IF(0.8*B$2&gt;=A58,ROUND((1-LOG10(A58)/LOG10(B$2*'2016 Tables'!$C$13))*(VLOOKUP(B$2,'2016 Tables'!$A$1:$F$10,6,TRUE)/'2016 Tables'!$F$13*'2016 Tables'!$E$13-LOG10(A58)*'2016 Tables'!$A$13-CEILING(LOG(A58,2),1)*'2016 Tables'!$B$13)*('2016 Tables'!$G$13*A$2+'2016 Tables'!$J$13/(1+EXP(('2016 Tables'!$I$13-A$2)/'2016 Tables'!$H$13))),0),0)</f>
        <v>11328</v>
      </c>
      <c r="D58" s="20"/>
      <c r="E58" s="17">
        <f>IFERROR(HLOOKUP(K58,'2016 Tables'!$A$15:$O$51,MATCH(F58,'2016 Tables'!$A$15:$A$51,0)),"")</f>
        <v>21</v>
      </c>
      <c r="F58" s="18" t="s">
        <v>4</v>
      </c>
      <c r="G58" s="18"/>
      <c r="H58" s="18"/>
      <c r="I58" s="18"/>
      <c r="J58" s="18"/>
      <c r="K58" s="19">
        <v>55</v>
      </c>
    </row>
    <row r="59" spans="1:11">
      <c r="A59" s="14">
        <f t="shared" si="0"/>
        <v>56</v>
      </c>
      <c r="B59" s="14">
        <f ca="1">IF(0.75*B$2&gt;=A59,ROUND((1-LOG10(A59)/LOG10(B$2*'2016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11241</v>
      </c>
      <c r="C59" s="14">
        <f ca="1">IF(0.8*B$2&gt;=A59,ROUND((1-LOG10(A59)/LOG10(B$2*'2016 Tables'!$C$13))*(VLOOKUP(B$2,'2016 Tables'!$A$1:$F$10,6,TRUE)/'2016 Tables'!$F$13*'2016 Tables'!$E$13-LOG10(A59)*'2016 Tables'!$A$13-CEILING(LOG(A59,2),1)*'2016 Tables'!$B$13)*('2016 Tables'!$G$13*A$2+'2016 Tables'!$J$13/(1+EXP(('2016 Tables'!$I$13-A$2)/'2016 Tables'!$H$13))),0),0)</f>
        <v>11241</v>
      </c>
      <c r="D59" s="20"/>
      <c r="E59" s="17">
        <f>IFERROR(HLOOKUP(K59,'2016 Tables'!$A$15:$O$51,MATCH(F59,'2016 Tables'!$A$15:$A$51,0)),"")</f>
        <v>21</v>
      </c>
      <c r="F59" s="18" t="s">
        <v>4</v>
      </c>
      <c r="G59" s="18"/>
      <c r="H59" s="18"/>
      <c r="I59" s="18"/>
      <c r="J59" s="18"/>
      <c r="K59" s="19">
        <v>56</v>
      </c>
    </row>
    <row r="60" spans="1:11">
      <c r="A60" s="14">
        <f t="shared" si="0"/>
        <v>57</v>
      </c>
      <c r="B60" s="14">
        <f ca="1">IF(0.75*B$2&gt;=A60,ROUND((1-LOG10(A60)/LOG10(B$2*'2016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11155</v>
      </c>
      <c r="C60" s="14">
        <f ca="1">IF(0.8*B$2&gt;=A60,ROUND((1-LOG10(A60)/LOG10(B$2*'2016 Tables'!$C$13))*(VLOOKUP(B$2,'2016 Tables'!$A$1:$F$10,6,TRUE)/'2016 Tables'!$F$13*'2016 Tables'!$E$13-LOG10(A60)*'2016 Tables'!$A$13-CEILING(LOG(A60,2),1)*'2016 Tables'!$B$13)*('2016 Tables'!$G$13*A$2+'2016 Tables'!$J$13/(1+EXP(('2016 Tables'!$I$13-A$2)/'2016 Tables'!$H$13))),0),0)</f>
        <v>11155</v>
      </c>
      <c r="D60" s="20"/>
      <c r="E60" s="17">
        <f>IFERROR(HLOOKUP(K60,'2016 Tables'!$A$15:$O$51,MATCH(F60,'2016 Tables'!$A$15:$A$51,0)),"")</f>
        <v>21</v>
      </c>
      <c r="F60" s="18" t="s">
        <v>4</v>
      </c>
      <c r="G60" s="18"/>
      <c r="H60" s="18"/>
      <c r="I60" s="18"/>
      <c r="J60" s="18"/>
      <c r="K60" s="19">
        <v>57</v>
      </c>
    </row>
    <row r="61" spans="1:11">
      <c r="A61" s="14">
        <f t="shared" si="0"/>
        <v>58</v>
      </c>
      <c r="B61" s="14">
        <f ca="1">IF(0.75*B$2&gt;=A61,ROUND((1-LOG10(A61)/LOG10(B$2*'2016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11071</v>
      </c>
      <c r="C61" s="14">
        <f ca="1">IF(0.8*B$2&gt;=A61,ROUND((1-LOG10(A61)/LOG10(B$2*'2016 Tables'!$C$13))*(VLOOKUP(B$2,'2016 Tables'!$A$1:$F$10,6,TRUE)/'2016 Tables'!$F$13*'2016 Tables'!$E$13-LOG10(A61)*'2016 Tables'!$A$13-CEILING(LOG(A61,2),1)*'2016 Tables'!$B$13)*('2016 Tables'!$G$13*A$2+'2016 Tables'!$J$13/(1+EXP(('2016 Tables'!$I$13-A$2)/'2016 Tables'!$H$13))),0),0)</f>
        <v>11071</v>
      </c>
      <c r="D61" s="20"/>
      <c r="E61" s="17">
        <f>IFERROR(HLOOKUP(K61,'2016 Tables'!$A$15:$O$51,MATCH(F61,'2016 Tables'!$A$15:$A$51,0)),"")</f>
        <v>21</v>
      </c>
      <c r="F61" s="18" t="s">
        <v>4</v>
      </c>
      <c r="G61" s="18"/>
      <c r="H61" s="18"/>
      <c r="I61" s="18"/>
      <c r="J61" s="18"/>
      <c r="K61" s="19">
        <v>58</v>
      </c>
    </row>
    <row r="62" spans="1:11">
      <c r="A62" s="14">
        <f t="shared" si="0"/>
        <v>59</v>
      </c>
      <c r="B62" s="14">
        <f ca="1">IF(0.75*B$2&gt;=A62,ROUND((1-LOG10(A62)/LOG10(B$2*'2016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10989</v>
      </c>
      <c r="C62" s="14">
        <f ca="1">IF(0.8*B$2&gt;=A62,ROUND((1-LOG10(A62)/LOG10(B$2*'2016 Tables'!$C$13))*(VLOOKUP(B$2,'2016 Tables'!$A$1:$F$10,6,TRUE)/'2016 Tables'!$F$13*'2016 Tables'!$E$13-LOG10(A62)*'2016 Tables'!$A$13-CEILING(LOG(A62,2),1)*'2016 Tables'!$B$13)*('2016 Tables'!$G$13*A$2+'2016 Tables'!$J$13/(1+EXP(('2016 Tables'!$I$13-A$2)/'2016 Tables'!$H$13))),0),0)</f>
        <v>10989</v>
      </c>
      <c r="D62" s="20"/>
      <c r="E62" s="17">
        <f>IFERROR(HLOOKUP(K62,'2016 Tables'!$A$15:$O$51,MATCH(F62,'2016 Tables'!$A$15:$A$51,0)),"")</f>
        <v>21</v>
      </c>
      <c r="F62" s="18" t="s">
        <v>4</v>
      </c>
      <c r="G62" s="18"/>
      <c r="H62" s="18"/>
      <c r="I62" s="18"/>
      <c r="J62" s="18"/>
      <c r="K62" s="19">
        <v>59</v>
      </c>
    </row>
    <row r="63" spans="1:11">
      <c r="A63" s="14">
        <f t="shared" si="0"/>
        <v>60</v>
      </c>
      <c r="B63" s="14">
        <f ca="1">IF(0.75*B$2&gt;=A63,ROUND((1-LOG10(A63)/LOG10(B$2*'2016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10908</v>
      </c>
      <c r="C63" s="14">
        <f ca="1">IF(0.8*B$2&gt;=A63,ROUND((1-LOG10(A63)/LOG10(B$2*'2016 Tables'!$C$13))*(VLOOKUP(B$2,'2016 Tables'!$A$1:$F$10,6,TRUE)/'2016 Tables'!$F$13*'2016 Tables'!$E$13-LOG10(A63)*'2016 Tables'!$A$13-CEILING(LOG(A63,2),1)*'2016 Tables'!$B$13)*('2016 Tables'!$G$13*A$2+'2016 Tables'!$J$13/(1+EXP(('2016 Tables'!$I$13-A$2)/'2016 Tables'!$H$13))),0),0)</f>
        <v>10908</v>
      </c>
      <c r="D63" s="20"/>
      <c r="E63" s="17">
        <f>IFERROR(HLOOKUP(K63,'2016 Tables'!$A$15:$O$51,MATCH(F63,'2016 Tables'!$A$15:$A$51,0)),"")</f>
        <v>21</v>
      </c>
      <c r="F63" s="18" t="s">
        <v>4</v>
      </c>
      <c r="G63" s="18"/>
      <c r="H63" s="18"/>
      <c r="I63" s="18"/>
      <c r="J63" s="18"/>
      <c r="K63" s="19">
        <v>60</v>
      </c>
    </row>
    <row r="64" spans="1:11">
      <c r="A64" s="14">
        <f t="shared" si="0"/>
        <v>61</v>
      </c>
      <c r="B64" s="14">
        <f ca="1">IF(0.75*B$2&gt;=A64,ROUND((1-LOG10(A64)/LOG10(B$2*'2016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10829</v>
      </c>
      <c r="C64" s="14">
        <f ca="1">IF(0.8*B$2&gt;=A64,ROUND((1-LOG10(A64)/LOG10(B$2*'2016 Tables'!$C$13))*(VLOOKUP(B$2,'2016 Tables'!$A$1:$F$10,6,TRUE)/'2016 Tables'!$F$13*'2016 Tables'!$E$13-LOG10(A64)*'2016 Tables'!$A$13-CEILING(LOG(A64,2),1)*'2016 Tables'!$B$13)*('2016 Tables'!$G$13*A$2+'2016 Tables'!$J$13/(1+EXP(('2016 Tables'!$I$13-A$2)/'2016 Tables'!$H$13))),0),0)</f>
        <v>10829</v>
      </c>
      <c r="D64" s="20"/>
      <c r="E64" s="17">
        <f>IFERROR(HLOOKUP(K64,'2016 Tables'!$A$15:$O$51,MATCH(F64,'2016 Tables'!$A$15:$A$51,0)),"")</f>
        <v>21</v>
      </c>
      <c r="F64" s="18" t="s">
        <v>4</v>
      </c>
      <c r="G64" s="18"/>
      <c r="H64" s="18"/>
      <c r="I64" s="18"/>
      <c r="J64" s="18"/>
      <c r="K64" s="19">
        <v>61</v>
      </c>
    </row>
    <row r="65" spans="1:11">
      <c r="A65" s="14">
        <f t="shared" si="0"/>
        <v>62</v>
      </c>
      <c r="B65" s="14">
        <f ca="1">IF(0.75*B$2&gt;=A65,ROUND((1-LOG10(A65)/LOG10(B$2*'2016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10751</v>
      </c>
      <c r="C65" s="14">
        <f ca="1">IF(0.8*B$2&gt;=A65,ROUND((1-LOG10(A65)/LOG10(B$2*'2016 Tables'!$C$13))*(VLOOKUP(B$2,'2016 Tables'!$A$1:$F$10,6,TRUE)/'2016 Tables'!$F$13*'2016 Tables'!$E$13-LOG10(A65)*'2016 Tables'!$A$13-CEILING(LOG(A65,2),1)*'2016 Tables'!$B$13)*('2016 Tables'!$G$13*A$2+'2016 Tables'!$J$13/(1+EXP(('2016 Tables'!$I$13-A$2)/'2016 Tables'!$H$13))),0),0)</f>
        <v>10751</v>
      </c>
      <c r="D65" s="20"/>
      <c r="E65" s="17">
        <f>IFERROR(HLOOKUP(K65,'2016 Tables'!$A$15:$O$51,MATCH(F65,'2016 Tables'!$A$15:$A$51,0)),"")</f>
        <v>21</v>
      </c>
      <c r="F65" s="18" t="s">
        <v>4</v>
      </c>
      <c r="G65" s="18"/>
      <c r="H65" s="18"/>
      <c r="I65" s="18"/>
      <c r="J65" s="18"/>
      <c r="K65" s="19">
        <v>62</v>
      </c>
    </row>
    <row r="66" spans="1:11">
      <c r="A66" s="14">
        <f t="shared" si="0"/>
        <v>63</v>
      </c>
      <c r="B66" s="14">
        <f ca="1">IF(0.75*B$2&gt;=A66,ROUND((1-LOG10(A66)/LOG10(B$2*'2016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10674</v>
      </c>
      <c r="C66" s="14">
        <f ca="1">IF(0.8*B$2&gt;=A66,ROUND((1-LOG10(A66)/LOG10(B$2*'2016 Tables'!$C$13))*(VLOOKUP(B$2,'2016 Tables'!$A$1:$F$10,6,TRUE)/'2016 Tables'!$F$13*'2016 Tables'!$E$13-LOG10(A66)*'2016 Tables'!$A$13-CEILING(LOG(A66,2),1)*'2016 Tables'!$B$13)*('2016 Tables'!$G$13*A$2+'2016 Tables'!$J$13/(1+EXP(('2016 Tables'!$I$13-A$2)/'2016 Tables'!$H$13))),0),0)</f>
        <v>10674</v>
      </c>
      <c r="D66" s="20"/>
      <c r="E66" s="17">
        <f>IFERROR(HLOOKUP(K66,'2016 Tables'!$A$15:$O$51,MATCH(F66,'2016 Tables'!$A$15:$A$51,0)),"")</f>
        <v>21</v>
      </c>
      <c r="F66" s="18" t="s">
        <v>4</v>
      </c>
      <c r="G66" s="18"/>
      <c r="H66" s="18"/>
      <c r="I66" s="18"/>
      <c r="J66" s="18"/>
      <c r="K66" s="19">
        <v>63</v>
      </c>
    </row>
    <row r="67" spans="1:11">
      <c r="A67" s="14">
        <f t="shared" si="0"/>
        <v>64</v>
      </c>
      <c r="B67" s="14">
        <f ca="1">IF(0.75*B$2&gt;=A67,ROUND((1-LOG10(A67)/LOG10(B$2*'2016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10599</v>
      </c>
      <c r="C67" s="14">
        <f ca="1">IF(0.8*B$2&gt;=A67,ROUND((1-LOG10(A67)/LOG10(B$2*'2016 Tables'!$C$13))*(VLOOKUP(B$2,'2016 Tables'!$A$1:$F$10,6,TRUE)/'2016 Tables'!$F$13*'2016 Tables'!$E$13-LOG10(A67)*'2016 Tables'!$A$13-CEILING(LOG(A67,2),1)*'2016 Tables'!$B$13)*('2016 Tables'!$G$13*A$2+'2016 Tables'!$J$13/(1+EXP(('2016 Tables'!$I$13-A$2)/'2016 Tables'!$H$13))),0),0)</f>
        <v>10599</v>
      </c>
      <c r="D67" s="20"/>
      <c r="E67" s="17">
        <f>IFERROR(HLOOKUP(K67,'2016 Tables'!$A$15:$O$51,MATCH(F67,'2016 Tables'!$A$15:$A$51,0)),"")</f>
        <v>21</v>
      </c>
      <c r="F67" s="18" t="s">
        <v>4</v>
      </c>
      <c r="G67" s="18"/>
      <c r="H67" s="18"/>
      <c r="I67" s="18"/>
      <c r="J67" s="18"/>
      <c r="K67" s="19">
        <v>64</v>
      </c>
    </row>
    <row r="68" spans="1:11">
      <c r="A68" s="14">
        <f t="shared" si="0"/>
        <v>65</v>
      </c>
      <c r="B68" s="14">
        <f ca="1">IF(0.75*B$2&gt;=A68,ROUND((1-LOG10(A68)/LOG10(B$2*'2016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9621</v>
      </c>
      <c r="C68" s="14">
        <f ca="1">IF(0.8*B$2&gt;=A68,ROUND((1-LOG10(A68)/LOG10(B$2*'2016 Tables'!$C$13))*(VLOOKUP(B$2,'2016 Tables'!$A$1:$F$10,6,TRUE)/'2016 Tables'!$F$13*'2016 Tables'!$E$13-LOG10(A68)*'2016 Tables'!$A$13-CEILING(LOG(A68,2),1)*'2016 Tables'!$B$13)*('2016 Tables'!$G$13*A$2+'2016 Tables'!$J$13/(1+EXP(('2016 Tables'!$I$13-A$2)/'2016 Tables'!$H$13))),0),0)</f>
        <v>9621</v>
      </c>
      <c r="D68" s="20"/>
      <c r="E68" s="17">
        <f>IFERROR(HLOOKUP(K68,'2016 Tables'!$A$15:$O$51,MATCH(F68,'2016 Tables'!$A$15:$A$51,0)),"")</f>
        <v>15</v>
      </c>
      <c r="F68" s="18" t="s">
        <v>4</v>
      </c>
      <c r="G68" s="18"/>
      <c r="H68" s="18"/>
      <c r="I68" s="18"/>
      <c r="J68" s="18"/>
      <c r="K68" s="19">
        <v>65</v>
      </c>
    </row>
    <row r="69" spans="1:11">
      <c r="A69" s="14">
        <f t="shared" si="0"/>
        <v>66</v>
      </c>
      <c r="B69" s="14">
        <f ca="1">IF(0.75*B$2&gt;=A69,ROUND((1-LOG10(A69)/LOG10(B$2*'2016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9554</v>
      </c>
      <c r="C69" s="14">
        <f ca="1">IF(0.8*B$2&gt;=A69,ROUND((1-LOG10(A69)/LOG10(B$2*'2016 Tables'!$C$13))*(VLOOKUP(B$2,'2016 Tables'!$A$1:$F$10,6,TRUE)/'2016 Tables'!$F$13*'2016 Tables'!$E$13-LOG10(A69)*'2016 Tables'!$A$13-CEILING(LOG(A69,2),1)*'2016 Tables'!$B$13)*('2016 Tables'!$G$13*A$2+'2016 Tables'!$J$13/(1+EXP(('2016 Tables'!$I$13-A$2)/'2016 Tables'!$H$13))),0),0)</f>
        <v>9554</v>
      </c>
      <c r="D69" s="20"/>
      <c r="E69" s="17">
        <f>IFERROR(HLOOKUP(K69,'2016 Tables'!$A$15:$O$51,MATCH(F69,'2016 Tables'!$A$15:$A$51,0)),"")</f>
        <v>15</v>
      </c>
      <c r="F69" s="18" t="s">
        <v>4</v>
      </c>
      <c r="G69" s="18"/>
      <c r="H69" s="18"/>
      <c r="I69" s="18"/>
      <c r="J69" s="18"/>
      <c r="K69" s="19">
        <v>66</v>
      </c>
    </row>
    <row r="70" spans="1:11">
      <c r="A70" s="14">
        <f t="shared" ref="A70:A131" si="1">A69+1</f>
        <v>67</v>
      </c>
      <c r="B70" s="14">
        <f ca="1">IF(0.75*B$2&gt;=A70,ROUND((1-LOG10(A70)/LOG10(B$2*'2016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9487</v>
      </c>
      <c r="C70" s="14">
        <f ca="1">IF(0.8*B$2&gt;=A70,ROUND((1-LOG10(A70)/LOG10(B$2*'2016 Tables'!$C$13))*(VLOOKUP(B$2,'2016 Tables'!$A$1:$F$10,6,TRUE)/'2016 Tables'!$F$13*'2016 Tables'!$E$13-LOG10(A70)*'2016 Tables'!$A$13-CEILING(LOG(A70,2),1)*'2016 Tables'!$B$13)*('2016 Tables'!$G$13*A$2+'2016 Tables'!$J$13/(1+EXP(('2016 Tables'!$I$13-A$2)/'2016 Tables'!$H$13))),0),0)</f>
        <v>9487</v>
      </c>
      <c r="D70" s="20"/>
      <c r="E70" s="17">
        <f>IFERROR(HLOOKUP(K70,'2016 Tables'!$A$15:$O$51,MATCH(F70,'2016 Tables'!$A$15:$A$51,0)),"")</f>
        <v>15</v>
      </c>
      <c r="F70" s="18" t="s">
        <v>4</v>
      </c>
      <c r="G70" s="18"/>
      <c r="H70" s="18"/>
      <c r="I70" s="18"/>
      <c r="J70" s="18"/>
      <c r="K70" s="19">
        <v>67</v>
      </c>
    </row>
    <row r="71" spans="1:11">
      <c r="A71" s="14">
        <f t="shared" si="1"/>
        <v>68</v>
      </c>
      <c r="B71" s="14">
        <f ca="1">IF(0.75*B$2&gt;=A71,ROUND((1-LOG10(A71)/LOG10(B$2*'2016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9422</v>
      </c>
      <c r="C71" s="14">
        <f ca="1">IF(0.8*B$2&gt;=A71,ROUND((1-LOG10(A71)/LOG10(B$2*'2016 Tables'!$C$13))*(VLOOKUP(B$2,'2016 Tables'!$A$1:$F$10,6,TRUE)/'2016 Tables'!$F$13*'2016 Tables'!$E$13-LOG10(A71)*'2016 Tables'!$A$13-CEILING(LOG(A71,2),1)*'2016 Tables'!$B$13)*('2016 Tables'!$G$13*A$2+'2016 Tables'!$J$13/(1+EXP(('2016 Tables'!$I$13-A$2)/'2016 Tables'!$H$13))),0),0)</f>
        <v>9422</v>
      </c>
      <c r="D71" s="20"/>
      <c r="E71" s="17">
        <f>IFERROR(HLOOKUP(K71,'2016 Tables'!$A$15:$O$51,MATCH(F71,'2016 Tables'!$A$15:$A$51,0)),"")</f>
        <v>15</v>
      </c>
      <c r="F71" s="18" t="s">
        <v>4</v>
      </c>
      <c r="G71" s="18"/>
      <c r="H71" s="18"/>
      <c r="I71" s="18"/>
      <c r="J71" s="18"/>
      <c r="K71" s="19">
        <v>68</v>
      </c>
    </row>
    <row r="72" spans="1:11">
      <c r="A72" s="14">
        <f t="shared" si="1"/>
        <v>69</v>
      </c>
      <c r="B72" s="14">
        <f ca="1">IF(0.75*B$2&gt;=A72,ROUND((1-LOG10(A72)/LOG10(B$2*'2016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9358</v>
      </c>
      <c r="C72" s="14">
        <f ca="1">IF(0.8*B$2&gt;=A72,ROUND((1-LOG10(A72)/LOG10(B$2*'2016 Tables'!$C$13))*(VLOOKUP(B$2,'2016 Tables'!$A$1:$F$10,6,TRUE)/'2016 Tables'!$F$13*'2016 Tables'!$E$13-LOG10(A72)*'2016 Tables'!$A$13-CEILING(LOG(A72,2),1)*'2016 Tables'!$B$13)*('2016 Tables'!$G$13*A$2+'2016 Tables'!$J$13/(1+EXP(('2016 Tables'!$I$13-A$2)/'2016 Tables'!$H$13))),0),0)</f>
        <v>9358</v>
      </c>
      <c r="D72" s="20"/>
      <c r="E72" s="17">
        <f>IFERROR(HLOOKUP(K72,'2016 Tables'!$A$15:$O$51,MATCH(F72,'2016 Tables'!$A$15:$A$51,0)),"")</f>
        <v>15</v>
      </c>
      <c r="F72" s="18" t="s">
        <v>4</v>
      </c>
      <c r="G72" s="18"/>
      <c r="H72" s="18"/>
      <c r="I72" s="18"/>
      <c r="J72" s="18"/>
      <c r="K72" s="19">
        <v>69</v>
      </c>
    </row>
    <row r="73" spans="1:11">
      <c r="A73" s="14">
        <f t="shared" si="1"/>
        <v>70</v>
      </c>
      <c r="B73" s="14">
        <f ca="1">IF(0.75*B$2&gt;=A73,ROUND((1-LOG10(A73)/LOG10(B$2*'2016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9295</v>
      </c>
      <c r="C73" s="14">
        <f ca="1">IF(0.8*B$2&gt;=A73,ROUND((1-LOG10(A73)/LOG10(B$2*'2016 Tables'!$C$13))*(VLOOKUP(B$2,'2016 Tables'!$A$1:$F$10,6,TRUE)/'2016 Tables'!$F$13*'2016 Tables'!$E$13-LOG10(A73)*'2016 Tables'!$A$13-CEILING(LOG(A73,2),1)*'2016 Tables'!$B$13)*('2016 Tables'!$G$13*A$2+'2016 Tables'!$J$13/(1+EXP(('2016 Tables'!$I$13-A$2)/'2016 Tables'!$H$13))),0),0)</f>
        <v>9295</v>
      </c>
      <c r="D73" s="20"/>
      <c r="E73" s="17">
        <f>IFERROR(HLOOKUP(K73,'2016 Tables'!$A$15:$O$51,MATCH(F73,'2016 Tables'!$A$15:$A$51,0)),"")</f>
        <v>15</v>
      </c>
      <c r="F73" s="18" t="s">
        <v>4</v>
      </c>
      <c r="G73" s="18"/>
      <c r="H73" s="18"/>
      <c r="I73" s="18"/>
      <c r="J73" s="18"/>
      <c r="K73" s="19">
        <v>70</v>
      </c>
    </row>
    <row r="74" spans="1:11">
      <c r="A74" s="14">
        <f t="shared" si="1"/>
        <v>71</v>
      </c>
      <c r="B74" s="14">
        <f ca="1">IF(0.75*B$2&gt;=A74,ROUND((1-LOG10(A74)/LOG10(B$2*'2016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9233</v>
      </c>
      <c r="C74" s="14">
        <f ca="1">IF(0.8*B$2&gt;=A74,ROUND((1-LOG10(A74)/LOG10(B$2*'2016 Tables'!$C$13))*(VLOOKUP(B$2,'2016 Tables'!$A$1:$F$10,6,TRUE)/'2016 Tables'!$F$13*'2016 Tables'!$E$13-LOG10(A74)*'2016 Tables'!$A$13-CEILING(LOG(A74,2),1)*'2016 Tables'!$B$13)*('2016 Tables'!$G$13*A$2+'2016 Tables'!$J$13/(1+EXP(('2016 Tables'!$I$13-A$2)/'2016 Tables'!$H$13))),0),0)</f>
        <v>9233</v>
      </c>
      <c r="D74" s="20"/>
      <c r="E74" s="17">
        <f>IFERROR(HLOOKUP(K74,'2016 Tables'!$A$15:$O$51,MATCH(F74,'2016 Tables'!$A$15:$A$51,0)),"")</f>
        <v>15</v>
      </c>
      <c r="F74" s="18" t="s">
        <v>4</v>
      </c>
      <c r="G74" s="18"/>
      <c r="H74" s="18"/>
      <c r="I74" s="18"/>
      <c r="J74" s="18"/>
      <c r="K74" s="19">
        <v>71</v>
      </c>
    </row>
    <row r="75" spans="1:11">
      <c r="A75" s="14">
        <f t="shared" si="1"/>
        <v>72</v>
      </c>
      <c r="B75" s="14">
        <f ca="1">IF(0.75*B$2&gt;=A75,ROUND((1-LOG10(A75)/LOG10(B$2*'2016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9172</v>
      </c>
      <c r="C75" s="14">
        <f ca="1">IF(0.8*B$2&gt;=A75,ROUND((1-LOG10(A75)/LOG10(B$2*'2016 Tables'!$C$13))*(VLOOKUP(B$2,'2016 Tables'!$A$1:$F$10,6,TRUE)/'2016 Tables'!$F$13*'2016 Tables'!$E$13-LOG10(A75)*'2016 Tables'!$A$13-CEILING(LOG(A75,2),1)*'2016 Tables'!$B$13)*('2016 Tables'!$G$13*A$2+'2016 Tables'!$J$13/(1+EXP(('2016 Tables'!$I$13-A$2)/'2016 Tables'!$H$13))),0),0)</f>
        <v>9172</v>
      </c>
      <c r="D75" s="20"/>
      <c r="E75" s="17">
        <f>IFERROR(HLOOKUP(K75,'2016 Tables'!$A$15:$O$51,MATCH(F75,'2016 Tables'!$A$15:$A$51,0)),"")</f>
        <v>15</v>
      </c>
      <c r="F75" s="18" t="s">
        <v>4</v>
      </c>
      <c r="G75" s="18"/>
      <c r="H75" s="18"/>
      <c r="I75" s="18"/>
      <c r="J75" s="18"/>
      <c r="K75" s="19">
        <v>72</v>
      </c>
    </row>
    <row r="76" spans="1:11">
      <c r="A76" s="14">
        <f t="shared" si="1"/>
        <v>73</v>
      </c>
      <c r="B76" s="14">
        <f ca="1">IF(0.75*B$2&gt;=A76,ROUND((1-LOG10(A76)/LOG10(B$2*'2016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9112</v>
      </c>
      <c r="C76" s="14">
        <f ca="1">IF(0.8*B$2&gt;=A76,ROUND((1-LOG10(A76)/LOG10(B$2*'2016 Tables'!$C$13))*(VLOOKUP(B$2,'2016 Tables'!$A$1:$F$10,6,TRUE)/'2016 Tables'!$F$13*'2016 Tables'!$E$13-LOG10(A76)*'2016 Tables'!$A$13-CEILING(LOG(A76,2),1)*'2016 Tables'!$B$13)*('2016 Tables'!$G$13*A$2+'2016 Tables'!$J$13/(1+EXP(('2016 Tables'!$I$13-A$2)/'2016 Tables'!$H$13))),0),0)</f>
        <v>9112</v>
      </c>
      <c r="D76" s="20"/>
      <c r="E76" s="17">
        <f>IFERROR(HLOOKUP(K76,'2016 Tables'!$A$15:$O$51,MATCH(F76,'2016 Tables'!$A$15:$A$51,0)),"")</f>
        <v>15</v>
      </c>
      <c r="F76" s="18" t="s">
        <v>4</v>
      </c>
      <c r="G76" s="18"/>
      <c r="H76" s="18"/>
      <c r="I76" s="18"/>
      <c r="J76" s="18"/>
      <c r="K76" s="19">
        <v>73</v>
      </c>
    </row>
    <row r="77" spans="1:11">
      <c r="A77" s="14">
        <f t="shared" si="1"/>
        <v>74</v>
      </c>
      <c r="B77" s="14">
        <f ca="1">IF(0.75*B$2&gt;=A77,ROUND((1-LOG10(A77)/LOG10(B$2*'2016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9053</v>
      </c>
      <c r="C77" s="14">
        <f ca="1">IF(0.8*B$2&gt;=A77,ROUND((1-LOG10(A77)/LOG10(B$2*'2016 Tables'!$C$13))*(VLOOKUP(B$2,'2016 Tables'!$A$1:$F$10,6,TRUE)/'2016 Tables'!$F$13*'2016 Tables'!$E$13-LOG10(A77)*'2016 Tables'!$A$13-CEILING(LOG(A77,2),1)*'2016 Tables'!$B$13)*('2016 Tables'!$G$13*A$2+'2016 Tables'!$J$13/(1+EXP(('2016 Tables'!$I$13-A$2)/'2016 Tables'!$H$13))),0),0)</f>
        <v>9053</v>
      </c>
      <c r="D77" s="20"/>
      <c r="E77" s="17">
        <f>IFERROR(HLOOKUP(K77,'2016 Tables'!$A$15:$O$51,MATCH(F77,'2016 Tables'!$A$15:$A$51,0)),"")</f>
        <v>15</v>
      </c>
      <c r="F77" s="18" t="s">
        <v>4</v>
      </c>
      <c r="G77" s="18"/>
      <c r="H77" s="18"/>
      <c r="I77" s="18"/>
      <c r="J77" s="18"/>
      <c r="K77" s="19">
        <v>74</v>
      </c>
    </row>
    <row r="78" spans="1:11">
      <c r="A78" s="14">
        <f t="shared" si="1"/>
        <v>75</v>
      </c>
      <c r="B78" s="14">
        <f ca="1">IF(0.75*B$2&gt;=A78,ROUND((1-LOG10(A78)/LOG10(B$2*'2016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8995</v>
      </c>
      <c r="C78" s="14">
        <f ca="1">IF(0.8*B$2&gt;=A78,ROUND((1-LOG10(A78)/LOG10(B$2*'2016 Tables'!$C$13))*(VLOOKUP(B$2,'2016 Tables'!$A$1:$F$10,6,TRUE)/'2016 Tables'!$F$13*'2016 Tables'!$E$13-LOG10(A78)*'2016 Tables'!$A$13-CEILING(LOG(A78,2),1)*'2016 Tables'!$B$13)*('2016 Tables'!$G$13*A$2+'2016 Tables'!$J$13/(1+EXP(('2016 Tables'!$I$13-A$2)/'2016 Tables'!$H$13))),0),0)</f>
        <v>8995</v>
      </c>
      <c r="D78" s="20"/>
      <c r="E78" s="17">
        <f>IFERROR(HLOOKUP(K78,'2016 Tables'!$A$15:$O$51,MATCH(F78,'2016 Tables'!$A$15:$A$51,0)),"")</f>
        <v>15</v>
      </c>
      <c r="F78" s="18" t="s">
        <v>4</v>
      </c>
      <c r="G78" s="18"/>
      <c r="H78" s="18"/>
      <c r="I78" s="18"/>
      <c r="J78" s="18"/>
      <c r="K78" s="19">
        <v>75</v>
      </c>
    </row>
    <row r="79" spans="1:11">
      <c r="A79" s="14">
        <f t="shared" si="1"/>
        <v>76</v>
      </c>
      <c r="B79" s="14">
        <f ca="1">IF(0.75*B$2&gt;=A79,ROUND((1-LOG10(A79)/LOG10(B$2*'2016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8937</v>
      </c>
      <c r="C79" s="14">
        <f ca="1">IF(0.8*B$2&gt;=A79,ROUND((1-LOG10(A79)/LOG10(B$2*'2016 Tables'!$C$13))*(VLOOKUP(B$2,'2016 Tables'!$A$1:$F$10,6,TRUE)/'2016 Tables'!$F$13*'2016 Tables'!$E$13-LOG10(A79)*'2016 Tables'!$A$13-CEILING(LOG(A79,2),1)*'2016 Tables'!$B$13)*('2016 Tables'!$G$13*A$2+'2016 Tables'!$J$13/(1+EXP(('2016 Tables'!$I$13-A$2)/'2016 Tables'!$H$13))),0),0)</f>
        <v>8937</v>
      </c>
      <c r="D79" s="20"/>
      <c r="E79" s="17">
        <f>IFERROR(HLOOKUP(K79,'2016 Tables'!$A$15:$O$51,MATCH(F79,'2016 Tables'!$A$15:$A$51,0)),"")</f>
        <v>15</v>
      </c>
      <c r="F79" s="18" t="s">
        <v>4</v>
      </c>
      <c r="G79" s="18"/>
      <c r="H79" s="18"/>
      <c r="I79" s="18"/>
      <c r="J79" s="18"/>
      <c r="K79" s="19">
        <v>76</v>
      </c>
    </row>
    <row r="80" spans="1:11">
      <c r="A80" s="14">
        <f t="shared" si="1"/>
        <v>77</v>
      </c>
      <c r="B80" s="14">
        <f ca="1">IF(0.75*B$2&gt;=A80,ROUND((1-LOG10(A80)/LOG10(B$2*'2016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8880</v>
      </c>
      <c r="C80" s="14">
        <f ca="1">IF(0.8*B$2&gt;=A80,ROUND((1-LOG10(A80)/LOG10(B$2*'2016 Tables'!$C$13))*(VLOOKUP(B$2,'2016 Tables'!$A$1:$F$10,6,TRUE)/'2016 Tables'!$F$13*'2016 Tables'!$E$13-LOG10(A80)*'2016 Tables'!$A$13-CEILING(LOG(A80,2),1)*'2016 Tables'!$B$13)*('2016 Tables'!$G$13*A$2+'2016 Tables'!$J$13/(1+EXP(('2016 Tables'!$I$13-A$2)/'2016 Tables'!$H$13))),0),0)</f>
        <v>8880</v>
      </c>
      <c r="D80" s="20"/>
      <c r="E80" s="17">
        <f>IFERROR(HLOOKUP(K80,'2016 Tables'!$A$15:$O$51,MATCH(F80,'2016 Tables'!$A$15:$A$51,0)),"")</f>
        <v>15</v>
      </c>
      <c r="F80" s="18" t="s">
        <v>4</v>
      </c>
      <c r="G80" s="18"/>
      <c r="H80" s="18"/>
      <c r="I80" s="18"/>
      <c r="J80" s="18"/>
      <c r="K80" s="19">
        <v>77</v>
      </c>
    </row>
    <row r="81" spans="1:11">
      <c r="A81" s="14">
        <f t="shared" si="1"/>
        <v>78</v>
      </c>
      <c r="B81" s="14">
        <f ca="1">IF(0.75*B$2&gt;=A81,ROUND((1-LOG10(A81)/LOG10(B$2*'2016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8824</v>
      </c>
      <c r="C81" s="14">
        <f ca="1">IF(0.8*B$2&gt;=A81,ROUND((1-LOG10(A81)/LOG10(B$2*'2016 Tables'!$C$13))*(VLOOKUP(B$2,'2016 Tables'!$A$1:$F$10,6,TRUE)/'2016 Tables'!$F$13*'2016 Tables'!$E$13-LOG10(A81)*'2016 Tables'!$A$13-CEILING(LOG(A81,2),1)*'2016 Tables'!$B$13)*('2016 Tables'!$G$13*A$2+'2016 Tables'!$J$13/(1+EXP(('2016 Tables'!$I$13-A$2)/'2016 Tables'!$H$13))),0),0)</f>
        <v>8824</v>
      </c>
      <c r="D81" s="20"/>
      <c r="E81" s="17">
        <f>IFERROR(HLOOKUP(K81,'2016 Tables'!$A$15:$O$51,MATCH(F81,'2016 Tables'!$A$15:$A$51,0)),"")</f>
        <v>15</v>
      </c>
      <c r="F81" s="18" t="s">
        <v>4</v>
      </c>
      <c r="G81" s="18"/>
      <c r="H81" s="18"/>
      <c r="I81" s="18"/>
      <c r="J81" s="18"/>
      <c r="K81" s="19">
        <v>78</v>
      </c>
    </row>
    <row r="82" spans="1:11">
      <c r="A82" s="14">
        <f t="shared" si="1"/>
        <v>79</v>
      </c>
      <c r="B82" s="14">
        <f ca="1">IF(0.75*B$2&gt;=A82,ROUND((1-LOG10(A82)/LOG10(B$2*'2016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8769</v>
      </c>
      <c r="C82" s="14">
        <f ca="1">IF(0.8*B$2&gt;=A82,ROUND((1-LOG10(A82)/LOG10(B$2*'2016 Tables'!$C$13))*(VLOOKUP(B$2,'2016 Tables'!$A$1:$F$10,6,TRUE)/'2016 Tables'!$F$13*'2016 Tables'!$E$13-LOG10(A82)*'2016 Tables'!$A$13-CEILING(LOG(A82,2),1)*'2016 Tables'!$B$13)*('2016 Tables'!$G$13*A$2+'2016 Tables'!$J$13/(1+EXP(('2016 Tables'!$I$13-A$2)/'2016 Tables'!$H$13))),0),0)</f>
        <v>8769</v>
      </c>
      <c r="D82" s="20"/>
      <c r="E82" s="17">
        <f>IFERROR(HLOOKUP(K82,'2016 Tables'!$A$15:$O$51,MATCH(F82,'2016 Tables'!$A$15:$A$51,0)),"")</f>
        <v>15</v>
      </c>
      <c r="F82" s="18" t="s">
        <v>4</v>
      </c>
      <c r="G82" s="18"/>
      <c r="H82" s="18"/>
      <c r="I82" s="18"/>
      <c r="J82" s="18"/>
      <c r="K82" s="19">
        <v>79</v>
      </c>
    </row>
    <row r="83" spans="1:11">
      <c r="A83" s="14">
        <f t="shared" si="1"/>
        <v>80</v>
      </c>
      <c r="B83" s="14">
        <f ca="1">IF(0.75*B$2&gt;=A83,ROUND((1-LOG10(A83)/LOG10(B$2*'2016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8715</v>
      </c>
      <c r="C83" s="14">
        <f ca="1">IF(0.8*B$2&gt;=A83,ROUND((1-LOG10(A83)/LOG10(B$2*'2016 Tables'!$C$13))*(VLOOKUP(B$2,'2016 Tables'!$A$1:$F$10,6,TRUE)/'2016 Tables'!$F$13*'2016 Tables'!$E$13-LOG10(A83)*'2016 Tables'!$A$13-CEILING(LOG(A83,2),1)*'2016 Tables'!$B$13)*('2016 Tables'!$G$13*A$2+'2016 Tables'!$J$13/(1+EXP(('2016 Tables'!$I$13-A$2)/'2016 Tables'!$H$13))),0),0)</f>
        <v>8715</v>
      </c>
      <c r="D83" s="20"/>
      <c r="E83" s="17">
        <f>IFERROR(HLOOKUP(K83,'2016 Tables'!$A$15:$O$51,MATCH(F83,'2016 Tables'!$A$15:$A$51,0)),"")</f>
        <v>15</v>
      </c>
      <c r="F83" s="18" t="s">
        <v>4</v>
      </c>
      <c r="G83" s="18"/>
      <c r="H83" s="18"/>
      <c r="I83" s="18"/>
      <c r="J83" s="18"/>
      <c r="K83" s="19">
        <v>80</v>
      </c>
    </row>
    <row r="84" spans="1:11">
      <c r="A84" s="14">
        <f t="shared" si="1"/>
        <v>81</v>
      </c>
      <c r="B84" s="14">
        <f ca="1">IF(0.75*B$2&gt;=A84,ROUND((1-LOG10(A84)/LOG10(B$2*'2016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8661</v>
      </c>
      <c r="C84" s="14">
        <f ca="1">IF(0.8*B$2&gt;=A84,ROUND((1-LOG10(A84)/LOG10(B$2*'2016 Tables'!$C$13))*(VLOOKUP(B$2,'2016 Tables'!$A$1:$F$10,6,TRUE)/'2016 Tables'!$F$13*'2016 Tables'!$E$13-LOG10(A84)*'2016 Tables'!$A$13-CEILING(LOG(A84,2),1)*'2016 Tables'!$B$13)*('2016 Tables'!$G$13*A$2+'2016 Tables'!$J$13/(1+EXP(('2016 Tables'!$I$13-A$2)/'2016 Tables'!$H$13))),0),0)</f>
        <v>8661</v>
      </c>
      <c r="D84" s="20"/>
      <c r="E84" s="17">
        <f>IFERROR(HLOOKUP(K84,'2016 Tables'!$A$15:$O$51,MATCH(F84,'2016 Tables'!$A$15:$A$51,0)),"")</f>
        <v>15</v>
      </c>
      <c r="F84" s="18" t="s">
        <v>4</v>
      </c>
      <c r="G84" s="18"/>
      <c r="H84" s="18"/>
      <c r="I84" s="18"/>
      <c r="J84" s="18"/>
      <c r="K84" s="19">
        <v>81</v>
      </c>
    </row>
    <row r="85" spans="1:11">
      <c r="A85" s="14">
        <f t="shared" si="1"/>
        <v>82</v>
      </c>
      <c r="B85" s="14">
        <f ca="1">IF(0.75*B$2&gt;=A85,ROUND((1-LOG10(A85)/LOG10(B$2*'2016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8608</v>
      </c>
      <c r="C85" s="14">
        <f ca="1">IF(0.8*B$2&gt;=A85,ROUND((1-LOG10(A85)/LOG10(B$2*'2016 Tables'!$C$13))*(VLOOKUP(B$2,'2016 Tables'!$A$1:$F$10,6,TRUE)/'2016 Tables'!$F$13*'2016 Tables'!$E$13-LOG10(A85)*'2016 Tables'!$A$13-CEILING(LOG(A85,2),1)*'2016 Tables'!$B$13)*('2016 Tables'!$G$13*A$2+'2016 Tables'!$J$13/(1+EXP(('2016 Tables'!$I$13-A$2)/'2016 Tables'!$H$13))),0),0)</f>
        <v>8608</v>
      </c>
      <c r="D85" s="20"/>
      <c r="E85" s="17">
        <f>IFERROR(HLOOKUP(K85,'2016 Tables'!$A$15:$O$51,MATCH(F85,'2016 Tables'!$A$15:$A$51,0)),"")</f>
        <v>15</v>
      </c>
      <c r="F85" s="18" t="s">
        <v>4</v>
      </c>
      <c r="G85" s="18"/>
      <c r="H85" s="18"/>
      <c r="I85" s="18"/>
      <c r="J85" s="18"/>
      <c r="K85" s="19">
        <v>82</v>
      </c>
    </row>
    <row r="86" spans="1:11">
      <c r="A86" s="14">
        <f t="shared" si="1"/>
        <v>83</v>
      </c>
      <c r="B86" s="14">
        <f ca="1">IF(0.75*B$2&gt;=A86,ROUND((1-LOG10(A86)/LOG10(B$2*'2016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8556</v>
      </c>
      <c r="C86" s="14">
        <f ca="1">IF(0.8*B$2&gt;=A86,ROUND((1-LOG10(A86)/LOG10(B$2*'2016 Tables'!$C$13))*(VLOOKUP(B$2,'2016 Tables'!$A$1:$F$10,6,TRUE)/'2016 Tables'!$F$13*'2016 Tables'!$E$13-LOG10(A86)*'2016 Tables'!$A$13-CEILING(LOG(A86,2),1)*'2016 Tables'!$B$13)*('2016 Tables'!$G$13*A$2+'2016 Tables'!$J$13/(1+EXP(('2016 Tables'!$I$13-A$2)/'2016 Tables'!$H$13))),0),0)</f>
        <v>8556</v>
      </c>
      <c r="D86" s="20"/>
      <c r="E86" s="17">
        <f>IFERROR(HLOOKUP(K86,'2016 Tables'!$A$15:$O$51,MATCH(F86,'2016 Tables'!$A$15:$A$51,0)),"")</f>
        <v>15</v>
      </c>
      <c r="F86" s="18" t="s">
        <v>4</v>
      </c>
      <c r="G86" s="18"/>
      <c r="H86" s="18"/>
      <c r="I86" s="18"/>
      <c r="J86" s="18"/>
      <c r="K86" s="19">
        <v>83</v>
      </c>
    </row>
    <row r="87" spans="1:11">
      <c r="A87" s="14">
        <f t="shared" si="1"/>
        <v>84</v>
      </c>
      <c r="B87" s="14">
        <f ca="1">IF(0.75*B$2&gt;=A87,ROUND((1-LOG10(A87)/LOG10(B$2*'2016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8504</v>
      </c>
      <c r="C87" s="14">
        <f ca="1">IF(0.8*B$2&gt;=A87,ROUND((1-LOG10(A87)/LOG10(B$2*'2016 Tables'!$C$13))*(VLOOKUP(B$2,'2016 Tables'!$A$1:$F$10,6,TRUE)/'2016 Tables'!$F$13*'2016 Tables'!$E$13-LOG10(A87)*'2016 Tables'!$A$13-CEILING(LOG(A87,2),1)*'2016 Tables'!$B$13)*('2016 Tables'!$G$13*A$2+'2016 Tables'!$J$13/(1+EXP(('2016 Tables'!$I$13-A$2)/'2016 Tables'!$H$13))),0),0)</f>
        <v>8504</v>
      </c>
      <c r="D87" s="20"/>
      <c r="E87" s="17">
        <f>IFERROR(HLOOKUP(K87,'2016 Tables'!$A$15:$O$51,MATCH(F87,'2016 Tables'!$A$15:$A$51,0)),"")</f>
        <v>15</v>
      </c>
      <c r="F87" s="18" t="s">
        <v>4</v>
      </c>
      <c r="G87" s="18"/>
      <c r="H87" s="18"/>
      <c r="I87" s="18"/>
      <c r="J87" s="18"/>
      <c r="K87" s="19">
        <v>84</v>
      </c>
    </row>
    <row r="88" spans="1:11">
      <c r="A88" s="14">
        <f t="shared" si="1"/>
        <v>85</v>
      </c>
      <c r="B88" s="14">
        <f ca="1">IF(0.75*B$2&gt;=A88,ROUND((1-LOG10(A88)/LOG10(B$2*'2016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8454</v>
      </c>
      <c r="C88" s="14">
        <f ca="1">IF(0.8*B$2&gt;=A88,ROUND((1-LOG10(A88)/LOG10(B$2*'2016 Tables'!$C$13))*(VLOOKUP(B$2,'2016 Tables'!$A$1:$F$10,6,TRUE)/'2016 Tables'!$F$13*'2016 Tables'!$E$13-LOG10(A88)*'2016 Tables'!$A$13-CEILING(LOG(A88,2),1)*'2016 Tables'!$B$13)*('2016 Tables'!$G$13*A$2+'2016 Tables'!$J$13/(1+EXP(('2016 Tables'!$I$13-A$2)/'2016 Tables'!$H$13))),0),0)</f>
        <v>8454</v>
      </c>
      <c r="D88" s="20"/>
      <c r="E88" s="17">
        <f>IFERROR(HLOOKUP(K88,'2016 Tables'!$A$15:$O$51,MATCH(F88,'2016 Tables'!$A$15:$A$51,0)),"")</f>
        <v>15</v>
      </c>
      <c r="F88" s="18" t="s">
        <v>4</v>
      </c>
      <c r="G88" s="18"/>
      <c r="H88" s="18"/>
      <c r="I88" s="18"/>
      <c r="J88" s="18"/>
      <c r="K88" s="19">
        <v>85</v>
      </c>
    </row>
    <row r="89" spans="1:11">
      <c r="A89" s="14">
        <f t="shared" si="1"/>
        <v>86</v>
      </c>
      <c r="B89" s="14">
        <f ca="1">IF(0.75*B$2&gt;=A89,ROUND((1-LOG10(A89)/LOG10(B$2*'2016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8403</v>
      </c>
      <c r="C89" s="14">
        <f ca="1">IF(0.8*B$2&gt;=A89,ROUND((1-LOG10(A89)/LOG10(B$2*'2016 Tables'!$C$13))*(VLOOKUP(B$2,'2016 Tables'!$A$1:$F$10,6,TRUE)/'2016 Tables'!$F$13*'2016 Tables'!$E$13-LOG10(A89)*'2016 Tables'!$A$13-CEILING(LOG(A89,2),1)*'2016 Tables'!$B$13)*('2016 Tables'!$G$13*A$2+'2016 Tables'!$J$13/(1+EXP(('2016 Tables'!$I$13-A$2)/'2016 Tables'!$H$13))),0),0)</f>
        <v>8403</v>
      </c>
      <c r="D89" s="20"/>
      <c r="E89" s="17">
        <f>IFERROR(HLOOKUP(K89,'2016 Tables'!$A$15:$O$51,MATCH(F89,'2016 Tables'!$A$15:$A$51,0)),"")</f>
        <v>15</v>
      </c>
      <c r="F89" s="18" t="s">
        <v>4</v>
      </c>
      <c r="G89" s="18"/>
      <c r="H89" s="18"/>
      <c r="I89" s="18"/>
      <c r="J89" s="18"/>
      <c r="K89" s="19">
        <v>86</v>
      </c>
    </row>
    <row r="90" spans="1:11">
      <c r="A90" s="14">
        <f t="shared" si="1"/>
        <v>87</v>
      </c>
      <c r="B90" s="14">
        <f ca="1">IF(0.75*B$2&gt;=A90,ROUND((1-LOG10(A90)/LOG10(B$2*'2016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8354</v>
      </c>
      <c r="C90" s="14">
        <f ca="1">IF(0.8*B$2&gt;=A90,ROUND((1-LOG10(A90)/LOG10(B$2*'2016 Tables'!$C$13))*(VLOOKUP(B$2,'2016 Tables'!$A$1:$F$10,6,TRUE)/'2016 Tables'!$F$13*'2016 Tables'!$E$13-LOG10(A90)*'2016 Tables'!$A$13-CEILING(LOG(A90,2),1)*'2016 Tables'!$B$13)*('2016 Tables'!$G$13*A$2+'2016 Tables'!$J$13/(1+EXP(('2016 Tables'!$I$13-A$2)/'2016 Tables'!$H$13))),0),0)</f>
        <v>8354</v>
      </c>
      <c r="D90" s="20"/>
      <c r="E90" s="17">
        <f>IFERROR(HLOOKUP(K90,'2016 Tables'!$A$15:$O$51,MATCH(F90,'2016 Tables'!$A$15:$A$51,0)),"")</f>
        <v>15</v>
      </c>
      <c r="F90" s="18" t="s">
        <v>4</v>
      </c>
      <c r="G90" s="18"/>
      <c r="H90" s="18"/>
      <c r="I90" s="18"/>
      <c r="J90" s="18"/>
      <c r="K90" s="19">
        <v>87</v>
      </c>
    </row>
    <row r="91" spans="1:11">
      <c r="A91" s="14">
        <f t="shared" si="1"/>
        <v>88</v>
      </c>
      <c r="B91" s="14">
        <f ca="1">IF(0.75*B$2&gt;=A91,ROUND((1-LOG10(A91)/LOG10(B$2*'2016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8305</v>
      </c>
      <c r="C91" s="14">
        <f ca="1">IF(0.8*B$2&gt;=A91,ROUND((1-LOG10(A91)/LOG10(B$2*'2016 Tables'!$C$13))*(VLOOKUP(B$2,'2016 Tables'!$A$1:$F$10,6,TRUE)/'2016 Tables'!$F$13*'2016 Tables'!$E$13-LOG10(A91)*'2016 Tables'!$A$13-CEILING(LOG(A91,2),1)*'2016 Tables'!$B$13)*('2016 Tables'!$G$13*A$2+'2016 Tables'!$J$13/(1+EXP(('2016 Tables'!$I$13-A$2)/'2016 Tables'!$H$13))),0),0)</f>
        <v>8305</v>
      </c>
      <c r="D91" s="20"/>
      <c r="E91" s="17">
        <f>IFERROR(HLOOKUP(K91,'2016 Tables'!$A$15:$O$51,MATCH(F91,'2016 Tables'!$A$15:$A$51,0)),"")</f>
        <v>15</v>
      </c>
      <c r="F91" s="18" t="s">
        <v>4</v>
      </c>
      <c r="G91" s="18"/>
      <c r="H91" s="18"/>
      <c r="I91" s="18"/>
      <c r="J91" s="18"/>
      <c r="K91" s="19">
        <v>88</v>
      </c>
    </row>
    <row r="92" spans="1:11">
      <c r="A92" s="14">
        <f t="shared" si="1"/>
        <v>89</v>
      </c>
      <c r="B92" s="14">
        <f ca="1">IF(0.75*B$2&gt;=A92,ROUND((1-LOG10(A92)/LOG10(B$2*'2016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8257</v>
      </c>
      <c r="C92" s="14">
        <f ca="1">IF(0.8*B$2&gt;=A92,ROUND((1-LOG10(A92)/LOG10(B$2*'2016 Tables'!$C$13))*(VLOOKUP(B$2,'2016 Tables'!$A$1:$F$10,6,TRUE)/'2016 Tables'!$F$13*'2016 Tables'!$E$13-LOG10(A92)*'2016 Tables'!$A$13-CEILING(LOG(A92,2),1)*'2016 Tables'!$B$13)*('2016 Tables'!$G$13*A$2+'2016 Tables'!$J$13/(1+EXP(('2016 Tables'!$I$13-A$2)/'2016 Tables'!$H$13))),0),0)</f>
        <v>8257</v>
      </c>
      <c r="D92" s="20"/>
      <c r="E92" s="17">
        <f>IFERROR(HLOOKUP(K92,'2016 Tables'!$A$15:$O$51,MATCH(F92,'2016 Tables'!$A$15:$A$51,0)),"")</f>
        <v>15</v>
      </c>
      <c r="F92" s="18" t="s">
        <v>4</v>
      </c>
      <c r="G92" s="18"/>
      <c r="H92" s="18"/>
      <c r="I92" s="18"/>
      <c r="J92" s="18"/>
      <c r="K92" s="19">
        <v>89</v>
      </c>
    </row>
    <row r="93" spans="1:11">
      <c r="A93" s="14">
        <f t="shared" si="1"/>
        <v>90</v>
      </c>
      <c r="B93" s="14">
        <f ca="1">IF(0.75*B$2&gt;=A93,ROUND((1-LOG10(A93)/LOG10(B$2*'2016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8209</v>
      </c>
      <c r="C93" s="14">
        <f ca="1">IF(0.8*B$2&gt;=A93,ROUND((1-LOG10(A93)/LOG10(B$2*'2016 Tables'!$C$13))*(VLOOKUP(B$2,'2016 Tables'!$A$1:$F$10,6,TRUE)/'2016 Tables'!$F$13*'2016 Tables'!$E$13-LOG10(A93)*'2016 Tables'!$A$13-CEILING(LOG(A93,2),1)*'2016 Tables'!$B$13)*('2016 Tables'!$G$13*A$2+'2016 Tables'!$J$13/(1+EXP(('2016 Tables'!$I$13-A$2)/'2016 Tables'!$H$13))),0),0)</f>
        <v>8209</v>
      </c>
      <c r="D93" s="20"/>
      <c r="E93" s="17">
        <f>IFERROR(HLOOKUP(K93,'2016 Tables'!$A$15:$O$51,MATCH(F93,'2016 Tables'!$A$15:$A$51,0)),"")</f>
        <v>15</v>
      </c>
      <c r="F93" s="18" t="s">
        <v>4</v>
      </c>
      <c r="G93" s="18"/>
      <c r="H93" s="18"/>
      <c r="I93" s="18"/>
      <c r="J93" s="18"/>
      <c r="K93" s="19">
        <v>90</v>
      </c>
    </row>
    <row r="94" spans="1:11">
      <c r="A94" s="14">
        <f t="shared" si="1"/>
        <v>91</v>
      </c>
      <c r="B94" s="14">
        <f ca="1">IF(0.75*B$2&gt;=A94,ROUND((1-LOG10(A94)/LOG10(B$2*'2016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8162</v>
      </c>
      <c r="C94" s="14">
        <f ca="1">IF(0.8*B$2&gt;=A94,ROUND((1-LOG10(A94)/LOG10(B$2*'2016 Tables'!$C$13))*(VLOOKUP(B$2,'2016 Tables'!$A$1:$F$10,6,TRUE)/'2016 Tables'!$F$13*'2016 Tables'!$E$13-LOG10(A94)*'2016 Tables'!$A$13-CEILING(LOG(A94,2),1)*'2016 Tables'!$B$13)*('2016 Tables'!$G$13*A$2+'2016 Tables'!$J$13/(1+EXP(('2016 Tables'!$I$13-A$2)/'2016 Tables'!$H$13))),0),0)</f>
        <v>8162</v>
      </c>
      <c r="D94" s="20"/>
      <c r="E94" s="17">
        <f>IFERROR(HLOOKUP(K94,'2016 Tables'!$A$15:$O$51,MATCH(F94,'2016 Tables'!$A$15:$A$51,0)),"")</f>
        <v>15</v>
      </c>
      <c r="F94" s="18" t="s">
        <v>4</v>
      </c>
      <c r="G94" s="18"/>
      <c r="H94" s="18"/>
      <c r="I94" s="18"/>
      <c r="J94" s="18"/>
      <c r="K94" s="19">
        <v>91</v>
      </c>
    </row>
    <row r="95" spans="1:11">
      <c r="A95" s="14">
        <f t="shared" si="1"/>
        <v>92</v>
      </c>
      <c r="B95" s="14">
        <f ca="1">IF(0.75*B$2&gt;=A95,ROUND((1-LOG10(A95)/LOG10(B$2*'2016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8115</v>
      </c>
      <c r="C95" s="14">
        <f ca="1">IF(0.8*B$2&gt;=A95,ROUND((1-LOG10(A95)/LOG10(B$2*'2016 Tables'!$C$13))*(VLOOKUP(B$2,'2016 Tables'!$A$1:$F$10,6,TRUE)/'2016 Tables'!$F$13*'2016 Tables'!$E$13-LOG10(A95)*'2016 Tables'!$A$13-CEILING(LOG(A95,2),1)*'2016 Tables'!$B$13)*('2016 Tables'!$G$13*A$2+'2016 Tables'!$J$13/(1+EXP(('2016 Tables'!$I$13-A$2)/'2016 Tables'!$H$13))),0),0)</f>
        <v>8115</v>
      </c>
      <c r="D95" s="20"/>
      <c r="E95" s="17">
        <f>IFERROR(HLOOKUP(K95,'2016 Tables'!$A$15:$O$51,MATCH(F95,'2016 Tables'!$A$15:$A$51,0)),"")</f>
        <v>15</v>
      </c>
      <c r="F95" s="18" t="s">
        <v>4</v>
      </c>
      <c r="G95" s="18"/>
      <c r="H95" s="18"/>
      <c r="I95" s="18"/>
      <c r="J95" s="18"/>
      <c r="K95" s="19">
        <v>92</v>
      </c>
    </row>
    <row r="96" spans="1:11">
      <c r="A96" s="14">
        <f t="shared" si="1"/>
        <v>93</v>
      </c>
      <c r="B96" s="14">
        <f ca="1">IF(0.75*B$2&gt;=A96,ROUND((1-LOG10(A96)/LOG10(B$2*'2016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8069</v>
      </c>
      <c r="C96" s="14">
        <f ca="1">IF(0.8*B$2&gt;=A96,ROUND((1-LOG10(A96)/LOG10(B$2*'2016 Tables'!$C$13))*(VLOOKUP(B$2,'2016 Tables'!$A$1:$F$10,6,TRUE)/'2016 Tables'!$F$13*'2016 Tables'!$E$13-LOG10(A96)*'2016 Tables'!$A$13-CEILING(LOG(A96,2),1)*'2016 Tables'!$B$13)*('2016 Tables'!$G$13*A$2+'2016 Tables'!$J$13/(1+EXP(('2016 Tables'!$I$13-A$2)/'2016 Tables'!$H$13))),0),0)</f>
        <v>8069</v>
      </c>
      <c r="D96" s="20"/>
      <c r="E96" s="17">
        <f>IFERROR(HLOOKUP(K96,'2016 Tables'!$A$15:$O$51,MATCH(F96,'2016 Tables'!$A$15:$A$51,0)),"")</f>
        <v>15</v>
      </c>
      <c r="F96" s="18" t="s">
        <v>4</v>
      </c>
      <c r="G96" s="18"/>
      <c r="H96" s="18"/>
      <c r="I96" s="18"/>
      <c r="J96" s="18"/>
      <c r="K96" s="19">
        <v>93</v>
      </c>
    </row>
    <row r="97" spans="1:11">
      <c r="A97" s="14">
        <f t="shared" si="1"/>
        <v>94</v>
      </c>
      <c r="B97" s="14">
        <f ca="1">IF(0.75*B$2&gt;=A97,ROUND((1-LOG10(A97)/LOG10(B$2*'2016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8023</v>
      </c>
      <c r="C97" s="14">
        <f ca="1">IF(0.8*B$2&gt;=A97,ROUND((1-LOG10(A97)/LOG10(B$2*'2016 Tables'!$C$13))*(VLOOKUP(B$2,'2016 Tables'!$A$1:$F$10,6,TRUE)/'2016 Tables'!$F$13*'2016 Tables'!$E$13-LOG10(A97)*'2016 Tables'!$A$13-CEILING(LOG(A97,2),1)*'2016 Tables'!$B$13)*('2016 Tables'!$G$13*A$2+'2016 Tables'!$J$13/(1+EXP(('2016 Tables'!$I$13-A$2)/'2016 Tables'!$H$13))),0),0)</f>
        <v>8023</v>
      </c>
      <c r="D97" s="20"/>
      <c r="E97" s="17">
        <f>IFERROR(HLOOKUP(K97,'2016 Tables'!$A$15:$O$51,MATCH(F97,'2016 Tables'!$A$15:$A$51,0)),"")</f>
        <v>15</v>
      </c>
      <c r="F97" s="18" t="s">
        <v>4</v>
      </c>
      <c r="G97" s="18"/>
      <c r="H97" s="18"/>
      <c r="I97" s="18"/>
      <c r="J97" s="18"/>
      <c r="K97" s="19">
        <v>94</v>
      </c>
    </row>
    <row r="98" spans="1:11">
      <c r="A98" s="14">
        <f t="shared" si="1"/>
        <v>95</v>
      </c>
      <c r="B98" s="14">
        <f ca="1">IF(0.75*B$2&gt;=A98,ROUND((1-LOG10(A98)/LOG10(B$2*'2016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7978</v>
      </c>
      <c r="C98" s="14">
        <f ca="1">IF(0.8*B$2&gt;=A98,ROUND((1-LOG10(A98)/LOG10(B$2*'2016 Tables'!$C$13))*(VLOOKUP(B$2,'2016 Tables'!$A$1:$F$10,6,TRUE)/'2016 Tables'!$F$13*'2016 Tables'!$E$13-LOG10(A98)*'2016 Tables'!$A$13-CEILING(LOG(A98,2),1)*'2016 Tables'!$B$13)*('2016 Tables'!$G$13*A$2+'2016 Tables'!$J$13/(1+EXP(('2016 Tables'!$I$13-A$2)/'2016 Tables'!$H$13))),0),0)</f>
        <v>7978</v>
      </c>
      <c r="D98" s="20"/>
      <c r="E98" s="17">
        <f>IFERROR(HLOOKUP(K98,'2016 Tables'!$A$15:$O$51,MATCH(F98,'2016 Tables'!$A$15:$A$51,0)),"")</f>
        <v>15</v>
      </c>
      <c r="F98" s="18" t="s">
        <v>4</v>
      </c>
      <c r="G98" s="18"/>
      <c r="H98" s="18"/>
      <c r="I98" s="18"/>
      <c r="J98" s="18"/>
      <c r="K98" s="19">
        <v>95</v>
      </c>
    </row>
    <row r="99" spans="1:11">
      <c r="A99" s="14">
        <f t="shared" si="1"/>
        <v>96</v>
      </c>
      <c r="B99" s="14">
        <f ca="1">IF(0.75*B$2&gt;=A99,ROUND((1-LOG10(A99)/LOG10(B$2*'2016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7934</v>
      </c>
      <c r="C99" s="14">
        <f ca="1">IF(0.8*B$2&gt;=A99,ROUND((1-LOG10(A99)/LOG10(B$2*'2016 Tables'!$C$13))*(VLOOKUP(B$2,'2016 Tables'!$A$1:$F$10,6,TRUE)/'2016 Tables'!$F$13*'2016 Tables'!$E$13-LOG10(A99)*'2016 Tables'!$A$13-CEILING(LOG(A99,2),1)*'2016 Tables'!$B$13)*('2016 Tables'!$G$13*A$2+'2016 Tables'!$J$13/(1+EXP(('2016 Tables'!$I$13-A$2)/'2016 Tables'!$H$13))),0),0)</f>
        <v>7934</v>
      </c>
      <c r="D99" s="20"/>
      <c r="E99" s="17">
        <f>IFERROR(HLOOKUP(K99,'2016 Tables'!$A$15:$O$51,MATCH(F99,'2016 Tables'!$A$15:$A$51,0)),"")</f>
        <v>15</v>
      </c>
      <c r="F99" s="18" t="s">
        <v>4</v>
      </c>
      <c r="G99" s="18"/>
      <c r="H99" s="18"/>
      <c r="I99" s="18"/>
      <c r="J99" s="18"/>
      <c r="K99" s="19">
        <v>96</v>
      </c>
    </row>
    <row r="100" spans="1:11">
      <c r="A100" s="14">
        <f t="shared" si="1"/>
        <v>97</v>
      </c>
      <c r="B100" s="14">
        <f ca="1">IF(0.75*B$2&gt;=A100,ROUND((1-LOG10(A100)/LOG10(B$2*'2016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7890</v>
      </c>
      <c r="C100" s="14">
        <f ca="1">IF(0.8*B$2&gt;=A100,ROUND((1-LOG10(A100)/LOG10(B$2*'2016 Tables'!$C$13))*(VLOOKUP(B$2,'2016 Tables'!$A$1:$F$10,6,TRUE)/'2016 Tables'!$F$13*'2016 Tables'!$E$13-LOG10(A100)*'2016 Tables'!$A$13-CEILING(LOG(A100,2),1)*'2016 Tables'!$B$13)*('2016 Tables'!$G$13*A$2+'2016 Tables'!$J$13/(1+EXP(('2016 Tables'!$I$13-A$2)/'2016 Tables'!$H$13))),0),0)</f>
        <v>7890</v>
      </c>
      <c r="D100" s="20"/>
      <c r="E100" s="17">
        <f>IFERROR(HLOOKUP(K100,'2016 Tables'!$A$15:$O$51,MATCH(F100,'2016 Tables'!$A$15:$A$51,0)),"")</f>
        <v>10.5</v>
      </c>
      <c r="F100" s="18" t="s">
        <v>4</v>
      </c>
      <c r="G100" s="18"/>
      <c r="H100" s="18"/>
      <c r="I100" s="18"/>
      <c r="J100" s="18"/>
      <c r="K100" s="19">
        <v>97</v>
      </c>
    </row>
    <row r="101" spans="1:11">
      <c r="A101" s="14">
        <f t="shared" si="1"/>
        <v>98</v>
      </c>
      <c r="B101" s="14">
        <f ca="1">IF(0.75*B$2&gt;=A101,ROUND((1-LOG10(A101)/LOG10(B$2*'2016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7846</v>
      </c>
      <c r="C101" s="14">
        <f ca="1">IF(0.8*B$2&gt;=A101,ROUND((1-LOG10(A101)/LOG10(B$2*'2016 Tables'!$C$13))*(VLOOKUP(B$2,'2016 Tables'!$A$1:$F$10,6,TRUE)/'2016 Tables'!$F$13*'2016 Tables'!$E$13-LOG10(A101)*'2016 Tables'!$A$13-CEILING(LOG(A101,2),1)*'2016 Tables'!$B$13)*('2016 Tables'!$G$13*A$2+'2016 Tables'!$J$13/(1+EXP(('2016 Tables'!$I$13-A$2)/'2016 Tables'!$H$13))),0),0)</f>
        <v>7846</v>
      </c>
      <c r="D101" s="20"/>
      <c r="E101" s="17">
        <f>IFERROR(HLOOKUP(K101,'2016 Tables'!$A$15:$O$51,MATCH(F101,'2016 Tables'!$A$15:$A$51,0)),"")</f>
        <v>10.5</v>
      </c>
      <c r="F101" s="18" t="s">
        <v>4</v>
      </c>
      <c r="G101" s="18"/>
      <c r="H101" s="18"/>
      <c r="I101" s="18"/>
      <c r="J101" s="18"/>
      <c r="K101" s="19">
        <v>98</v>
      </c>
    </row>
    <row r="102" spans="1:11">
      <c r="A102" s="14">
        <f t="shared" si="1"/>
        <v>99</v>
      </c>
      <c r="B102" s="14">
        <f ca="1">IF(0.75*B$2&gt;=A102,ROUND((1-LOG10(A102)/LOG10(B$2*'2016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7804</v>
      </c>
      <c r="C102" s="14">
        <f ca="1">IF(0.8*B$2&gt;=A102,ROUND((1-LOG10(A102)/LOG10(B$2*'2016 Tables'!$C$13))*(VLOOKUP(B$2,'2016 Tables'!$A$1:$F$10,6,TRUE)/'2016 Tables'!$F$13*'2016 Tables'!$E$13-LOG10(A102)*'2016 Tables'!$A$13-CEILING(LOG(A102,2),1)*'2016 Tables'!$B$13)*('2016 Tables'!$G$13*A$2+'2016 Tables'!$J$13/(1+EXP(('2016 Tables'!$I$13-A$2)/'2016 Tables'!$H$13))),0),0)</f>
        <v>7804</v>
      </c>
      <c r="D102" s="20"/>
      <c r="E102" s="17">
        <f>IFERROR(HLOOKUP(K102,'2016 Tables'!$A$15:$O$51,MATCH(F102,'2016 Tables'!$A$15:$A$51,0)),"")</f>
        <v>10.5</v>
      </c>
      <c r="F102" s="18" t="s">
        <v>4</v>
      </c>
      <c r="G102" s="18"/>
      <c r="H102" s="18"/>
      <c r="I102" s="18"/>
      <c r="J102" s="18"/>
      <c r="K102" s="19">
        <v>99</v>
      </c>
    </row>
    <row r="103" spans="1:11">
      <c r="A103" s="14">
        <f t="shared" si="1"/>
        <v>100</v>
      </c>
      <c r="B103" s="14">
        <f ca="1">IF(0.75*B$2&gt;=A103,ROUND((1-LOG10(A103)/LOG10(B$2*'2016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7761</v>
      </c>
      <c r="C103" s="14">
        <f ca="1">IF(0.8*B$2&gt;=A103,ROUND((1-LOG10(A103)/LOG10(B$2*'2016 Tables'!$C$13))*(VLOOKUP(B$2,'2016 Tables'!$A$1:$F$10,6,TRUE)/'2016 Tables'!$F$13*'2016 Tables'!$E$13-LOG10(A103)*'2016 Tables'!$A$13-CEILING(LOG(A103,2),1)*'2016 Tables'!$B$13)*('2016 Tables'!$G$13*A$2+'2016 Tables'!$J$13/(1+EXP(('2016 Tables'!$I$13-A$2)/'2016 Tables'!$H$13))),0),0)</f>
        <v>7761</v>
      </c>
      <c r="D103" s="20"/>
      <c r="E103" s="17">
        <f>IFERROR(HLOOKUP(K103,'2016 Tables'!$A$15:$O$51,MATCH(F103,'2016 Tables'!$A$15:$A$51,0)),"")</f>
        <v>10.5</v>
      </c>
      <c r="F103" s="18" t="s">
        <v>4</v>
      </c>
      <c r="G103" s="18"/>
      <c r="H103" s="18"/>
      <c r="I103" s="18"/>
      <c r="J103" s="18"/>
      <c r="K103" s="19">
        <v>100</v>
      </c>
    </row>
    <row r="104" spans="1:11">
      <c r="A104" s="14">
        <f t="shared" si="1"/>
        <v>101</v>
      </c>
      <c r="B104" s="14">
        <f ca="1">IF(0.75*B$2&gt;=A104,ROUND((1-LOG10(A104)/LOG10(B$2*'2016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7719</v>
      </c>
      <c r="C104" s="14">
        <f ca="1">IF(0.8*B$2&gt;=A104,ROUND((1-LOG10(A104)/LOG10(B$2*'2016 Tables'!$C$13))*(VLOOKUP(B$2,'2016 Tables'!$A$1:$F$10,6,TRUE)/'2016 Tables'!$F$13*'2016 Tables'!$E$13-LOG10(A104)*'2016 Tables'!$A$13-CEILING(LOG(A104,2),1)*'2016 Tables'!$B$13)*('2016 Tables'!$G$13*A$2+'2016 Tables'!$J$13/(1+EXP(('2016 Tables'!$I$13-A$2)/'2016 Tables'!$H$13))),0),0)</f>
        <v>7719</v>
      </c>
      <c r="D104" s="20"/>
      <c r="E104" s="17">
        <f>IFERROR(HLOOKUP(K104,'2016 Tables'!$A$15:$O$51,MATCH(F104,'2016 Tables'!$A$15:$A$51,0)),"")</f>
        <v>10.5</v>
      </c>
      <c r="F104" s="18" t="s">
        <v>4</v>
      </c>
      <c r="G104" s="18"/>
      <c r="H104" s="18"/>
      <c r="I104" s="18"/>
      <c r="J104" s="18"/>
      <c r="K104" s="19">
        <v>101</v>
      </c>
    </row>
    <row r="105" spans="1:11">
      <c r="A105" s="14">
        <f t="shared" si="1"/>
        <v>102</v>
      </c>
      <c r="B105" s="14">
        <f ca="1">IF(0.75*B$2&gt;=A105,ROUND((1-LOG10(A105)/LOG10(B$2*'2016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7677</v>
      </c>
      <c r="C105" s="14">
        <f ca="1">IF(0.8*B$2&gt;=A105,ROUND((1-LOG10(A105)/LOG10(B$2*'2016 Tables'!$C$13))*(VLOOKUP(B$2,'2016 Tables'!$A$1:$F$10,6,TRUE)/'2016 Tables'!$F$13*'2016 Tables'!$E$13-LOG10(A105)*'2016 Tables'!$A$13-CEILING(LOG(A105,2),1)*'2016 Tables'!$B$13)*('2016 Tables'!$G$13*A$2+'2016 Tables'!$J$13/(1+EXP(('2016 Tables'!$I$13-A$2)/'2016 Tables'!$H$13))),0),0)</f>
        <v>7677</v>
      </c>
      <c r="D105" s="20"/>
      <c r="E105" s="17">
        <f>IFERROR(HLOOKUP(K105,'2016 Tables'!$A$15:$O$51,MATCH(F105,'2016 Tables'!$A$15:$A$51,0)),"")</f>
        <v>10.5</v>
      </c>
      <c r="F105" s="18" t="s">
        <v>4</v>
      </c>
      <c r="G105" s="18"/>
      <c r="H105" s="18"/>
      <c r="I105" s="18"/>
      <c r="J105" s="18"/>
      <c r="K105" s="19">
        <v>102</v>
      </c>
    </row>
    <row r="106" spans="1:11">
      <c r="A106" s="14">
        <f t="shared" si="1"/>
        <v>103</v>
      </c>
      <c r="B106" s="14">
        <f ca="1">IF(0.75*B$2&gt;=A106,ROUND((1-LOG10(A106)/LOG10(B$2*'2016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7636</v>
      </c>
      <c r="C106" s="14">
        <f ca="1">IF(0.8*B$2&gt;=A106,ROUND((1-LOG10(A106)/LOG10(B$2*'2016 Tables'!$C$13))*(VLOOKUP(B$2,'2016 Tables'!$A$1:$F$10,6,TRUE)/'2016 Tables'!$F$13*'2016 Tables'!$E$13-LOG10(A106)*'2016 Tables'!$A$13-CEILING(LOG(A106,2),1)*'2016 Tables'!$B$13)*('2016 Tables'!$G$13*A$2+'2016 Tables'!$J$13/(1+EXP(('2016 Tables'!$I$13-A$2)/'2016 Tables'!$H$13))),0),0)</f>
        <v>7636</v>
      </c>
      <c r="D106" s="20"/>
      <c r="E106" s="17">
        <f>IFERROR(HLOOKUP(K106,'2016 Tables'!$A$15:$O$51,MATCH(F106,'2016 Tables'!$A$15:$A$51,0)),"")</f>
        <v>10.5</v>
      </c>
      <c r="F106" s="18" t="s">
        <v>4</v>
      </c>
      <c r="G106" s="18"/>
      <c r="H106" s="18"/>
      <c r="I106" s="18"/>
      <c r="J106" s="18"/>
      <c r="K106" s="19">
        <v>103</v>
      </c>
    </row>
    <row r="107" spans="1:11">
      <c r="A107" s="14">
        <f t="shared" si="1"/>
        <v>104</v>
      </c>
      <c r="B107" s="14">
        <f ca="1">IF(0.75*B$2&gt;=A107,ROUND((1-LOG10(A107)/LOG10(B$2*'2016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7595</v>
      </c>
      <c r="C107" s="14">
        <f ca="1">IF(0.8*B$2&gt;=A107,ROUND((1-LOG10(A107)/LOG10(B$2*'2016 Tables'!$C$13))*(VLOOKUP(B$2,'2016 Tables'!$A$1:$F$10,6,TRUE)/'2016 Tables'!$F$13*'2016 Tables'!$E$13-LOG10(A107)*'2016 Tables'!$A$13-CEILING(LOG(A107,2),1)*'2016 Tables'!$B$13)*('2016 Tables'!$G$13*A$2+'2016 Tables'!$J$13/(1+EXP(('2016 Tables'!$I$13-A$2)/'2016 Tables'!$H$13))),0),0)</f>
        <v>7595</v>
      </c>
      <c r="D107" s="20"/>
      <c r="E107" s="17">
        <f>IFERROR(HLOOKUP(K107,'2016 Tables'!$A$15:$O$51,MATCH(F107,'2016 Tables'!$A$15:$A$51,0)),"")</f>
        <v>10.5</v>
      </c>
      <c r="F107" s="18" t="s">
        <v>4</v>
      </c>
      <c r="G107" s="18"/>
      <c r="H107" s="18"/>
      <c r="I107" s="18"/>
      <c r="J107" s="18"/>
      <c r="K107" s="19">
        <v>104</v>
      </c>
    </row>
    <row r="108" spans="1:11">
      <c r="A108" s="14">
        <f t="shared" si="1"/>
        <v>105</v>
      </c>
      <c r="B108" s="14">
        <f ca="1">IF(0.75*B$2&gt;=A108,ROUND((1-LOG10(A108)/LOG10(B$2*'2016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7555</v>
      </c>
      <c r="C108" s="14">
        <f ca="1">IF(0.8*B$2&gt;=A108,ROUND((1-LOG10(A108)/LOG10(B$2*'2016 Tables'!$C$13))*(VLOOKUP(B$2,'2016 Tables'!$A$1:$F$10,6,TRUE)/'2016 Tables'!$F$13*'2016 Tables'!$E$13-LOG10(A108)*'2016 Tables'!$A$13-CEILING(LOG(A108,2),1)*'2016 Tables'!$B$13)*('2016 Tables'!$G$13*A$2+'2016 Tables'!$J$13/(1+EXP(('2016 Tables'!$I$13-A$2)/'2016 Tables'!$H$13))),0),0)</f>
        <v>7555</v>
      </c>
      <c r="D108" s="20"/>
      <c r="E108" s="17">
        <f>IFERROR(HLOOKUP(K108,'2016 Tables'!$A$15:$O$51,MATCH(F108,'2016 Tables'!$A$15:$A$51,0)),"")</f>
        <v>10.5</v>
      </c>
      <c r="F108" s="18" t="s">
        <v>4</v>
      </c>
      <c r="G108" s="18"/>
      <c r="H108" s="18"/>
      <c r="I108" s="18"/>
      <c r="J108" s="18"/>
      <c r="K108" s="19">
        <v>105</v>
      </c>
    </row>
    <row r="109" spans="1:11">
      <c r="A109" s="14">
        <f t="shared" si="1"/>
        <v>106</v>
      </c>
      <c r="B109" s="14">
        <f ca="1">IF(0.75*B$2&gt;=A109,ROUND((1-LOG10(A109)/LOG10(B$2*'2016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7515</v>
      </c>
      <c r="C109" s="14">
        <f ca="1">IF(0.8*B$2&gt;=A109,ROUND((1-LOG10(A109)/LOG10(B$2*'2016 Tables'!$C$13))*(VLOOKUP(B$2,'2016 Tables'!$A$1:$F$10,6,TRUE)/'2016 Tables'!$F$13*'2016 Tables'!$E$13-LOG10(A109)*'2016 Tables'!$A$13-CEILING(LOG(A109,2),1)*'2016 Tables'!$B$13)*('2016 Tables'!$G$13*A$2+'2016 Tables'!$J$13/(1+EXP(('2016 Tables'!$I$13-A$2)/'2016 Tables'!$H$13))),0),0)</f>
        <v>7515</v>
      </c>
      <c r="D109" s="20"/>
      <c r="E109" s="17">
        <f>IFERROR(HLOOKUP(K109,'2016 Tables'!$A$15:$O$51,MATCH(F109,'2016 Tables'!$A$15:$A$51,0)),"")</f>
        <v>10.5</v>
      </c>
      <c r="F109" s="18" t="s">
        <v>4</v>
      </c>
      <c r="G109" s="18"/>
      <c r="H109" s="18"/>
      <c r="I109" s="18"/>
      <c r="J109" s="18"/>
      <c r="K109" s="19">
        <v>106</v>
      </c>
    </row>
    <row r="110" spans="1:11">
      <c r="A110" s="14">
        <f t="shared" si="1"/>
        <v>107</v>
      </c>
      <c r="B110" s="14">
        <f ca="1">IF(0.75*B$2&gt;=A110,ROUND((1-LOG10(A110)/LOG10(B$2*'2016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7476</v>
      </c>
      <c r="C110" s="14">
        <f ca="1">IF(0.8*B$2&gt;=A110,ROUND((1-LOG10(A110)/LOG10(B$2*'2016 Tables'!$C$13))*(VLOOKUP(B$2,'2016 Tables'!$A$1:$F$10,6,TRUE)/'2016 Tables'!$F$13*'2016 Tables'!$E$13-LOG10(A110)*'2016 Tables'!$A$13-CEILING(LOG(A110,2),1)*'2016 Tables'!$B$13)*('2016 Tables'!$G$13*A$2+'2016 Tables'!$J$13/(1+EXP(('2016 Tables'!$I$13-A$2)/'2016 Tables'!$H$13))),0),0)</f>
        <v>7476</v>
      </c>
      <c r="D110" s="20"/>
      <c r="E110" s="17">
        <f>IFERROR(HLOOKUP(K110,'2016 Tables'!$A$15:$O$51,MATCH(F110,'2016 Tables'!$A$15:$A$51,0)),"")</f>
        <v>10.5</v>
      </c>
      <c r="F110" s="18" t="s">
        <v>4</v>
      </c>
      <c r="G110" s="18"/>
      <c r="H110" s="18"/>
      <c r="I110" s="18"/>
      <c r="J110" s="18"/>
      <c r="K110" s="19">
        <v>107</v>
      </c>
    </row>
    <row r="111" spans="1:11">
      <c r="A111" s="14">
        <f t="shared" si="1"/>
        <v>108</v>
      </c>
      <c r="B111" s="14">
        <f ca="1">IF(0.75*B$2&gt;=A111,ROUND((1-LOG10(A111)/LOG10(B$2*'2016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7437</v>
      </c>
      <c r="C111" s="14">
        <f ca="1">IF(0.8*B$2&gt;=A111,ROUND((1-LOG10(A111)/LOG10(B$2*'2016 Tables'!$C$13))*(VLOOKUP(B$2,'2016 Tables'!$A$1:$F$10,6,TRUE)/'2016 Tables'!$F$13*'2016 Tables'!$E$13-LOG10(A111)*'2016 Tables'!$A$13-CEILING(LOG(A111,2),1)*'2016 Tables'!$B$13)*('2016 Tables'!$G$13*A$2+'2016 Tables'!$J$13/(1+EXP(('2016 Tables'!$I$13-A$2)/'2016 Tables'!$H$13))),0),0)</f>
        <v>7437</v>
      </c>
      <c r="D111" s="20"/>
      <c r="E111" s="17">
        <f>IFERROR(HLOOKUP(K111,'2016 Tables'!$A$15:$O$51,MATCH(F111,'2016 Tables'!$A$15:$A$51,0)),"")</f>
        <v>10.5</v>
      </c>
      <c r="F111" s="18" t="s">
        <v>4</v>
      </c>
      <c r="G111" s="18"/>
      <c r="H111" s="18"/>
      <c r="I111" s="18"/>
      <c r="J111" s="18"/>
      <c r="K111" s="19">
        <v>108</v>
      </c>
    </row>
    <row r="112" spans="1:11">
      <c r="A112" s="14">
        <f t="shared" si="1"/>
        <v>109</v>
      </c>
      <c r="B112" s="14">
        <f ca="1">IF(0.75*B$2&gt;=A112,ROUND((1-LOG10(A112)/LOG10(B$2*'2016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7398</v>
      </c>
      <c r="C112" s="14">
        <f ca="1">IF(0.8*B$2&gt;=A112,ROUND((1-LOG10(A112)/LOG10(B$2*'2016 Tables'!$C$13))*(VLOOKUP(B$2,'2016 Tables'!$A$1:$F$10,6,TRUE)/'2016 Tables'!$F$13*'2016 Tables'!$E$13-LOG10(A112)*'2016 Tables'!$A$13-CEILING(LOG(A112,2),1)*'2016 Tables'!$B$13)*('2016 Tables'!$G$13*A$2+'2016 Tables'!$J$13/(1+EXP(('2016 Tables'!$I$13-A$2)/'2016 Tables'!$H$13))),0),0)</f>
        <v>7398</v>
      </c>
      <c r="D112" s="20"/>
      <c r="E112" s="17">
        <f>IFERROR(HLOOKUP(K112,'2016 Tables'!$A$15:$O$51,MATCH(F112,'2016 Tables'!$A$15:$A$51,0)),"")</f>
        <v>10.5</v>
      </c>
      <c r="F112" s="18" t="s">
        <v>4</v>
      </c>
      <c r="G112" s="18"/>
      <c r="H112" s="18"/>
      <c r="I112" s="18"/>
      <c r="J112" s="18"/>
      <c r="K112" s="19">
        <v>109</v>
      </c>
    </row>
    <row r="113" spans="1:11">
      <c r="A113" s="14">
        <f t="shared" si="1"/>
        <v>110</v>
      </c>
      <c r="B113" s="14">
        <f ca="1">IF(0.75*B$2&gt;=A113,ROUND((1-LOG10(A113)/LOG10(B$2*'2016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7360</v>
      </c>
      <c r="C113" s="14">
        <f ca="1">IF(0.8*B$2&gt;=A113,ROUND((1-LOG10(A113)/LOG10(B$2*'2016 Tables'!$C$13))*(VLOOKUP(B$2,'2016 Tables'!$A$1:$F$10,6,TRUE)/'2016 Tables'!$F$13*'2016 Tables'!$E$13-LOG10(A113)*'2016 Tables'!$A$13-CEILING(LOG(A113,2),1)*'2016 Tables'!$B$13)*('2016 Tables'!$G$13*A$2+'2016 Tables'!$J$13/(1+EXP(('2016 Tables'!$I$13-A$2)/'2016 Tables'!$H$13))),0),0)</f>
        <v>7360</v>
      </c>
      <c r="D113" s="20"/>
      <c r="E113" s="17">
        <f>IFERROR(HLOOKUP(K113,'2016 Tables'!$A$15:$O$51,MATCH(F113,'2016 Tables'!$A$15:$A$51,0)),"")</f>
        <v>10.5</v>
      </c>
      <c r="F113" s="18" t="s">
        <v>4</v>
      </c>
      <c r="G113" s="18"/>
      <c r="H113" s="18"/>
      <c r="I113" s="18"/>
      <c r="J113" s="18"/>
      <c r="K113" s="19">
        <v>110</v>
      </c>
    </row>
    <row r="114" spans="1:11">
      <c r="A114" s="14">
        <f t="shared" si="1"/>
        <v>111</v>
      </c>
      <c r="B114" s="14">
        <f ca="1">IF(0.75*B$2&gt;=A114,ROUND((1-LOG10(A114)/LOG10(B$2*'2016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7322</v>
      </c>
      <c r="C114" s="14">
        <f ca="1">IF(0.8*B$2&gt;=A114,ROUND((1-LOG10(A114)/LOG10(B$2*'2016 Tables'!$C$13))*(VLOOKUP(B$2,'2016 Tables'!$A$1:$F$10,6,TRUE)/'2016 Tables'!$F$13*'2016 Tables'!$E$13-LOG10(A114)*'2016 Tables'!$A$13-CEILING(LOG(A114,2),1)*'2016 Tables'!$B$13)*('2016 Tables'!$G$13*A$2+'2016 Tables'!$J$13/(1+EXP(('2016 Tables'!$I$13-A$2)/'2016 Tables'!$H$13))),0),0)</f>
        <v>7322</v>
      </c>
      <c r="D114" s="20"/>
      <c r="E114" s="17">
        <f>IFERROR(HLOOKUP(K114,'2016 Tables'!$A$15:$O$51,MATCH(F114,'2016 Tables'!$A$15:$A$51,0)),"")</f>
        <v>10.5</v>
      </c>
      <c r="F114" s="18" t="s">
        <v>4</v>
      </c>
      <c r="G114" s="18"/>
      <c r="H114" s="18"/>
      <c r="I114" s="18"/>
      <c r="J114" s="18"/>
      <c r="K114" s="19">
        <v>111</v>
      </c>
    </row>
    <row r="115" spans="1:11">
      <c r="A115" s="14">
        <f t="shared" si="1"/>
        <v>112</v>
      </c>
      <c r="B115" s="14">
        <f ca="1">IF(0.75*B$2&gt;=A115,ROUND((1-LOG10(A115)/LOG10(B$2*'2016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7284</v>
      </c>
      <c r="C115" s="14">
        <f ca="1">IF(0.8*B$2&gt;=A115,ROUND((1-LOG10(A115)/LOG10(B$2*'2016 Tables'!$C$13))*(VLOOKUP(B$2,'2016 Tables'!$A$1:$F$10,6,TRUE)/'2016 Tables'!$F$13*'2016 Tables'!$E$13-LOG10(A115)*'2016 Tables'!$A$13-CEILING(LOG(A115,2),1)*'2016 Tables'!$B$13)*('2016 Tables'!$G$13*A$2+'2016 Tables'!$J$13/(1+EXP(('2016 Tables'!$I$13-A$2)/'2016 Tables'!$H$13))),0),0)</f>
        <v>7284</v>
      </c>
      <c r="D115" s="20"/>
      <c r="E115" s="17">
        <f>IFERROR(HLOOKUP(K115,'2016 Tables'!$A$15:$O$51,MATCH(F115,'2016 Tables'!$A$15:$A$51,0)),"")</f>
        <v>10.5</v>
      </c>
      <c r="F115" s="18" t="s">
        <v>4</v>
      </c>
      <c r="G115" s="18"/>
      <c r="H115" s="18"/>
      <c r="I115" s="18"/>
      <c r="J115" s="18"/>
      <c r="K115" s="19">
        <v>112</v>
      </c>
    </row>
    <row r="116" spans="1:11">
      <c r="A116" s="14">
        <f t="shared" si="1"/>
        <v>113</v>
      </c>
      <c r="B116" s="14">
        <f ca="1">IF(0.75*B$2&gt;=A116,ROUND((1-LOG10(A116)/LOG10(B$2*'2016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7247</v>
      </c>
      <c r="C116" s="14">
        <f ca="1">IF(0.8*B$2&gt;=A116,ROUND((1-LOG10(A116)/LOG10(B$2*'2016 Tables'!$C$13))*(VLOOKUP(B$2,'2016 Tables'!$A$1:$F$10,6,TRUE)/'2016 Tables'!$F$13*'2016 Tables'!$E$13-LOG10(A116)*'2016 Tables'!$A$13-CEILING(LOG(A116,2),1)*'2016 Tables'!$B$13)*('2016 Tables'!$G$13*A$2+'2016 Tables'!$J$13/(1+EXP(('2016 Tables'!$I$13-A$2)/'2016 Tables'!$H$13))),0),0)</f>
        <v>7247</v>
      </c>
      <c r="D116" s="20"/>
      <c r="E116" s="17">
        <f>IFERROR(HLOOKUP(K116,'2016 Tables'!$A$15:$O$51,MATCH(F116,'2016 Tables'!$A$15:$A$51,0)),"")</f>
        <v>10.5</v>
      </c>
      <c r="F116" s="18" t="s">
        <v>4</v>
      </c>
      <c r="G116" s="18"/>
      <c r="H116" s="18"/>
      <c r="I116" s="18"/>
      <c r="J116" s="18"/>
      <c r="K116" s="19">
        <v>113</v>
      </c>
    </row>
    <row r="117" spans="1:11">
      <c r="A117" s="14">
        <f t="shared" si="1"/>
        <v>114</v>
      </c>
      <c r="B117" s="14">
        <f ca="1">IF(0.75*B$2&gt;=A117,ROUND((1-LOG10(A117)/LOG10(B$2*'2016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7211</v>
      </c>
      <c r="C117" s="14">
        <f ca="1">IF(0.8*B$2&gt;=A117,ROUND((1-LOG10(A117)/LOG10(B$2*'2016 Tables'!$C$13))*(VLOOKUP(B$2,'2016 Tables'!$A$1:$F$10,6,TRUE)/'2016 Tables'!$F$13*'2016 Tables'!$E$13-LOG10(A117)*'2016 Tables'!$A$13-CEILING(LOG(A117,2),1)*'2016 Tables'!$B$13)*('2016 Tables'!$G$13*A$2+'2016 Tables'!$J$13/(1+EXP(('2016 Tables'!$I$13-A$2)/'2016 Tables'!$H$13))),0),0)</f>
        <v>7211</v>
      </c>
      <c r="D117" s="20"/>
      <c r="E117" s="17">
        <f>IFERROR(HLOOKUP(K117,'2016 Tables'!$A$15:$O$51,MATCH(F117,'2016 Tables'!$A$15:$A$51,0)),"")</f>
        <v>10.5</v>
      </c>
      <c r="F117" s="18" t="s">
        <v>4</v>
      </c>
      <c r="G117" s="18"/>
      <c r="H117" s="18"/>
      <c r="I117" s="18"/>
      <c r="J117" s="18"/>
      <c r="K117" s="19">
        <v>114</v>
      </c>
    </row>
    <row r="118" spans="1:11">
      <c r="A118" s="14">
        <f t="shared" si="1"/>
        <v>115</v>
      </c>
      <c r="B118" s="14">
        <f ca="1">IF(0.75*B$2&gt;=A118,ROUND((1-LOG10(A118)/LOG10(B$2*'2016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7174</v>
      </c>
      <c r="C118" s="14">
        <f ca="1">IF(0.8*B$2&gt;=A118,ROUND((1-LOG10(A118)/LOG10(B$2*'2016 Tables'!$C$13))*(VLOOKUP(B$2,'2016 Tables'!$A$1:$F$10,6,TRUE)/'2016 Tables'!$F$13*'2016 Tables'!$E$13-LOG10(A118)*'2016 Tables'!$A$13-CEILING(LOG(A118,2),1)*'2016 Tables'!$B$13)*('2016 Tables'!$G$13*A$2+'2016 Tables'!$J$13/(1+EXP(('2016 Tables'!$I$13-A$2)/'2016 Tables'!$H$13))),0),0)</f>
        <v>7174</v>
      </c>
      <c r="D118" s="20"/>
      <c r="E118" s="17">
        <f>IFERROR(HLOOKUP(K118,'2016 Tables'!$A$15:$O$51,MATCH(F118,'2016 Tables'!$A$15:$A$51,0)),"")</f>
        <v>10.5</v>
      </c>
      <c r="F118" s="18" t="s">
        <v>4</v>
      </c>
      <c r="G118" s="18"/>
      <c r="H118" s="18"/>
      <c r="I118" s="18"/>
      <c r="J118" s="18"/>
      <c r="K118" s="19">
        <v>115</v>
      </c>
    </row>
    <row r="119" spans="1:11">
      <c r="A119" s="14">
        <f t="shared" si="1"/>
        <v>116</v>
      </c>
      <c r="B119" s="14">
        <f ca="1">IF(0.75*B$2&gt;=A119,ROUND((1-LOG10(A119)/LOG10(B$2*'2016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7138</v>
      </c>
      <c r="C119" s="14">
        <f ca="1">IF(0.8*B$2&gt;=A119,ROUND((1-LOG10(A119)/LOG10(B$2*'2016 Tables'!$C$13))*(VLOOKUP(B$2,'2016 Tables'!$A$1:$F$10,6,TRUE)/'2016 Tables'!$F$13*'2016 Tables'!$E$13-LOG10(A119)*'2016 Tables'!$A$13-CEILING(LOG(A119,2),1)*'2016 Tables'!$B$13)*('2016 Tables'!$G$13*A$2+'2016 Tables'!$J$13/(1+EXP(('2016 Tables'!$I$13-A$2)/'2016 Tables'!$H$13))),0),0)</f>
        <v>7138</v>
      </c>
      <c r="D119" s="20"/>
      <c r="E119" s="17">
        <f>IFERROR(HLOOKUP(K119,'2016 Tables'!$A$15:$O$51,MATCH(F119,'2016 Tables'!$A$15:$A$51,0)),"")</f>
        <v>10.5</v>
      </c>
      <c r="F119" s="18" t="s">
        <v>4</v>
      </c>
      <c r="G119" s="18"/>
      <c r="H119" s="18"/>
      <c r="I119" s="18"/>
      <c r="J119" s="18"/>
      <c r="K119" s="19">
        <v>116</v>
      </c>
    </row>
    <row r="120" spans="1:11">
      <c r="A120" s="14">
        <f t="shared" si="1"/>
        <v>117</v>
      </c>
      <c r="B120" s="14">
        <f ca="1">IF(0.75*B$2&gt;=A120,ROUND((1-LOG10(A120)/LOG10(B$2*'2016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7102</v>
      </c>
      <c r="C120" s="14">
        <f ca="1">IF(0.8*B$2&gt;=A120,ROUND((1-LOG10(A120)/LOG10(B$2*'2016 Tables'!$C$13))*(VLOOKUP(B$2,'2016 Tables'!$A$1:$F$10,6,TRUE)/'2016 Tables'!$F$13*'2016 Tables'!$E$13-LOG10(A120)*'2016 Tables'!$A$13-CEILING(LOG(A120,2),1)*'2016 Tables'!$B$13)*('2016 Tables'!$G$13*A$2+'2016 Tables'!$J$13/(1+EXP(('2016 Tables'!$I$13-A$2)/'2016 Tables'!$H$13))),0),0)</f>
        <v>7102</v>
      </c>
      <c r="D120" s="20"/>
      <c r="E120" s="17">
        <f>IFERROR(HLOOKUP(K120,'2016 Tables'!$A$15:$O$51,MATCH(F120,'2016 Tables'!$A$15:$A$51,0)),"")</f>
        <v>10.5</v>
      </c>
      <c r="F120" s="18" t="s">
        <v>4</v>
      </c>
      <c r="G120" s="18"/>
      <c r="H120" s="18"/>
      <c r="I120" s="18"/>
      <c r="J120" s="18"/>
      <c r="K120" s="19">
        <v>117</v>
      </c>
    </row>
    <row r="121" spans="1:11">
      <c r="A121" s="14">
        <f t="shared" si="1"/>
        <v>118</v>
      </c>
      <c r="B121" s="14">
        <f ca="1">IF(0.75*B$2&gt;=A121,ROUND((1-LOG10(A121)/LOG10(B$2*'2016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7067</v>
      </c>
      <c r="C121" s="14">
        <f ca="1">IF(0.8*B$2&gt;=A121,ROUND((1-LOG10(A121)/LOG10(B$2*'2016 Tables'!$C$13))*(VLOOKUP(B$2,'2016 Tables'!$A$1:$F$10,6,TRUE)/'2016 Tables'!$F$13*'2016 Tables'!$E$13-LOG10(A121)*'2016 Tables'!$A$13-CEILING(LOG(A121,2),1)*'2016 Tables'!$B$13)*('2016 Tables'!$G$13*A$2+'2016 Tables'!$J$13/(1+EXP(('2016 Tables'!$I$13-A$2)/'2016 Tables'!$H$13))),0),0)</f>
        <v>7067</v>
      </c>
      <c r="D121" s="20"/>
      <c r="E121" s="17">
        <f>IFERROR(HLOOKUP(K121,'2016 Tables'!$A$15:$O$51,MATCH(F121,'2016 Tables'!$A$15:$A$51,0)),"")</f>
        <v>10.5</v>
      </c>
      <c r="F121" s="18" t="s">
        <v>4</v>
      </c>
      <c r="G121" s="18"/>
      <c r="H121" s="18"/>
      <c r="I121" s="18"/>
      <c r="J121" s="18"/>
      <c r="K121" s="19">
        <v>118</v>
      </c>
    </row>
    <row r="122" spans="1:11">
      <c r="A122" s="14">
        <f t="shared" si="1"/>
        <v>119</v>
      </c>
      <c r="B122" s="14">
        <f ca="1">IF(0.75*B$2&gt;=A122,ROUND((1-LOG10(A122)/LOG10(B$2*'2016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7032</v>
      </c>
      <c r="C122" s="14">
        <f ca="1">IF(0.8*B$2&gt;=A122,ROUND((1-LOG10(A122)/LOG10(B$2*'2016 Tables'!$C$13))*(VLOOKUP(B$2,'2016 Tables'!$A$1:$F$10,6,TRUE)/'2016 Tables'!$F$13*'2016 Tables'!$E$13-LOG10(A122)*'2016 Tables'!$A$13-CEILING(LOG(A122,2),1)*'2016 Tables'!$B$13)*('2016 Tables'!$G$13*A$2+'2016 Tables'!$J$13/(1+EXP(('2016 Tables'!$I$13-A$2)/'2016 Tables'!$H$13))),0),0)</f>
        <v>7032</v>
      </c>
      <c r="D122" s="20"/>
      <c r="E122" s="17">
        <f>IFERROR(HLOOKUP(K122,'2016 Tables'!$A$15:$O$51,MATCH(F122,'2016 Tables'!$A$15:$A$51,0)),"")</f>
        <v>10.5</v>
      </c>
      <c r="F122" s="18" t="s">
        <v>4</v>
      </c>
      <c r="G122" s="18"/>
      <c r="H122" s="18"/>
      <c r="I122" s="18"/>
      <c r="J122" s="18"/>
      <c r="K122" s="19">
        <v>119</v>
      </c>
    </row>
    <row r="123" spans="1:11">
      <c r="A123" s="14">
        <f t="shared" si="1"/>
        <v>120</v>
      </c>
      <c r="B123" s="14">
        <f ca="1">IF(0.75*B$2&gt;=A123,ROUND((1-LOG10(A123)/LOG10(B$2*'2016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6997</v>
      </c>
      <c r="C123" s="14">
        <f ca="1">IF(0.8*B$2&gt;=A123,ROUND((1-LOG10(A123)/LOG10(B$2*'2016 Tables'!$C$13))*(VLOOKUP(B$2,'2016 Tables'!$A$1:$F$10,6,TRUE)/'2016 Tables'!$F$13*'2016 Tables'!$E$13-LOG10(A123)*'2016 Tables'!$A$13-CEILING(LOG(A123,2),1)*'2016 Tables'!$B$13)*('2016 Tables'!$G$13*A$2+'2016 Tables'!$J$13/(1+EXP(('2016 Tables'!$I$13-A$2)/'2016 Tables'!$H$13))),0),0)</f>
        <v>6997</v>
      </c>
      <c r="D123" s="20"/>
      <c r="E123" s="17">
        <f>IFERROR(HLOOKUP(K123,'2016 Tables'!$A$15:$O$51,MATCH(F123,'2016 Tables'!$A$15:$A$51,0)),"")</f>
        <v>10.5</v>
      </c>
      <c r="F123" s="18" t="s">
        <v>4</v>
      </c>
      <c r="G123" s="18"/>
      <c r="H123" s="18"/>
      <c r="I123" s="18"/>
      <c r="J123" s="18"/>
      <c r="K123" s="19">
        <v>120</v>
      </c>
    </row>
    <row r="124" spans="1:11">
      <c r="A124" s="14">
        <f t="shared" si="1"/>
        <v>121</v>
      </c>
      <c r="B124" s="14">
        <f ca="1">IF(0.75*B$2&gt;=A124,ROUND((1-LOG10(A124)/LOG10(B$2*'2016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6963</v>
      </c>
      <c r="C124" s="14">
        <f ca="1">IF(0.8*B$2&gt;=A124,ROUND((1-LOG10(A124)/LOG10(B$2*'2016 Tables'!$C$13))*(VLOOKUP(B$2,'2016 Tables'!$A$1:$F$10,6,TRUE)/'2016 Tables'!$F$13*'2016 Tables'!$E$13-LOG10(A124)*'2016 Tables'!$A$13-CEILING(LOG(A124,2),1)*'2016 Tables'!$B$13)*('2016 Tables'!$G$13*A$2+'2016 Tables'!$J$13/(1+EXP(('2016 Tables'!$I$13-A$2)/'2016 Tables'!$H$13))),0),0)</f>
        <v>6963</v>
      </c>
      <c r="D124" s="20"/>
      <c r="E124" s="17">
        <f>IFERROR(HLOOKUP(K124,'2016 Tables'!$A$15:$O$51,MATCH(F124,'2016 Tables'!$A$15:$A$51,0)),"")</f>
        <v>10.5</v>
      </c>
      <c r="F124" s="18" t="s">
        <v>4</v>
      </c>
      <c r="G124" s="18"/>
      <c r="H124" s="18"/>
      <c r="I124" s="18"/>
      <c r="J124" s="18"/>
      <c r="K124" s="19">
        <v>121</v>
      </c>
    </row>
    <row r="125" spans="1:11">
      <c r="A125" s="14">
        <f t="shared" si="1"/>
        <v>122</v>
      </c>
      <c r="B125" s="14">
        <f ca="1">IF(0.75*B$2&gt;=A125,ROUND((1-LOG10(A125)/LOG10(B$2*'2016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6928</v>
      </c>
      <c r="C125" s="14">
        <f ca="1">IF(0.8*B$2&gt;=A125,ROUND((1-LOG10(A125)/LOG10(B$2*'2016 Tables'!$C$13))*(VLOOKUP(B$2,'2016 Tables'!$A$1:$F$10,6,TRUE)/'2016 Tables'!$F$13*'2016 Tables'!$E$13-LOG10(A125)*'2016 Tables'!$A$13-CEILING(LOG(A125,2),1)*'2016 Tables'!$B$13)*('2016 Tables'!$G$13*A$2+'2016 Tables'!$J$13/(1+EXP(('2016 Tables'!$I$13-A$2)/'2016 Tables'!$H$13))),0),0)</f>
        <v>6928</v>
      </c>
      <c r="D125" s="20"/>
      <c r="E125" s="17">
        <f>IFERROR(HLOOKUP(K125,'2016 Tables'!$A$15:$O$51,MATCH(F125,'2016 Tables'!$A$15:$A$51,0)),"")</f>
        <v>10.5</v>
      </c>
      <c r="F125" s="18" t="s">
        <v>4</v>
      </c>
      <c r="G125" s="18"/>
      <c r="H125" s="18"/>
      <c r="I125" s="18"/>
      <c r="J125" s="18"/>
      <c r="K125" s="19">
        <v>122</v>
      </c>
    </row>
    <row r="126" spans="1:11">
      <c r="A126" s="14">
        <f t="shared" si="1"/>
        <v>123</v>
      </c>
      <c r="B126" s="14">
        <f ca="1">IF(0.75*B$2&gt;=A126,ROUND((1-LOG10(A126)/LOG10(B$2*'2016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6895</v>
      </c>
      <c r="C126" s="14">
        <f ca="1">IF(0.8*B$2&gt;=A126,ROUND((1-LOG10(A126)/LOG10(B$2*'2016 Tables'!$C$13))*(VLOOKUP(B$2,'2016 Tables'!$A$1:$F$10,6,TRUE)/'2016 Tables'!$F$13*'2016 Tables'!$E$13-LOG10(A126)*'2016 Tables'!$A$13-CEILING(LOG(A126,2),1)*'2016 Tables'!$B$13)*('2016 Tables'!$G$13*A$2+'2016 Tables'!$J$13/(1+EXP(('2016 Tables'!$I$13-A$2)/'2016 Tables'!$H$13))),0),0)</f>
        <v>6895</v>
      </c>
      <c r="D126" s="20"/>
      <c r="E126" s="17">
        <f>IFERROR(HLOOKUP(K126,'2016 Tables'!$A$15:$O$51,MATCH(F126,'2016 Tables'!$A$15:$A$51,0)),"")</f>
        <v>10.5</v>
      </c>
      <c r="F126" s="18" t="s">
        <v>4</v>
      </c>
      <c r="G126" s="18"/>
      <c r="H126" s="18"/>
      <c r="I126" s="18"/>
      <c r="J126" s="18"/>
      <c r="K126" s="19">
        <v>123</v>
      </c>
    </row>
    <row r="127" spans="1:11">
      <c r="A127" s="14">
        <f t="shared" si="1"/>
        <v>124</v>
      </c>
      <c r="B127" s="14">
        <f ca="1">IF(0.75*B$2&gt;=A127,ROUND((1-LOG10(A127)/LOG10(B$2*'2016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6861</v>
      </c>
      <c r="C127" s="14">
        <f ca="1">IF(0.8*B$2&gt;=A127,ROUND((1-LOG10(A127)/LOG10(B$2*'2016 Tables'!$C$13))*(VLOOKUP(B$2,'2016 Tables'!$A$1:$F$10,6,TRUE)/'2016 Tables'!$F$13*'2016 Tables'!$E$13-LOG10(A127)*'2016 Tables'!$A$13-CEILING(LOG(A127,2),1)*'2016 Tables'!$B$13)*('2016 Tables'!$G$13*A$2+'2016 Tables'!$J$13/(1+EXP(('2016 Tables'!$I$13-A$2)/'2016 Tables'!$H$13))),0),0)</f>
        <v>6861</v>
      </c>
      <c r="D127" s="20"/>
      <c r="E127" s="17">
        <f>IFERROR(HLOOKUP(K127,'2016 Tables'!$A$15:$O$51,MATCH(F127,'2016 Tables'!$A$15:$A$51,0)),"")</f>
        <v>10.5</v>
      </c>
      <c r="F127" s="18" t="s">
        <v>4</v>
      </c>
      <c r="G127" s="18"/>
      <c r="H127" s="18"/>
      <c r="I127" s="18"/>
      <c r="J127" s="18"/>
      <c r="K127" s="19">
        <v>124</v>
      </c>
    </row>
    <row r="128" spans="1:11">
      <c r="A128" s="14">
        <f t="shared" si="1"/>
        <v>125</v>
      </c>
      <c r="B128" s="14">
        <f ca="1">IF(0.75*B$2&gt;=A128,ROUND((1-LOG10(A128)/LOG10(B$2*'2016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6828</v>
      </c>
      <c r="C128" s="14">
        <f ca="1">IF(0.8*B$2&gt;=A128,ROUND((1-LOG10(A128)/LOG10(B$2*'2016 Tables'!$C$13))*(VLOOKUP(B$2,'2016 Tables'!$A$1:$F$10,6,TRUE)/'2016 Tables'!$F$13*'2016 Tables'!$E$13-LOG10(A128)*'2016 Tables'!$A$13-CEILING(LOG(A128,2),1)*'2016 Tables'!$B$13)*('2016 Tables'!$G$13*A$2+'2016 Tables'!$J$13/(1+EXP(('2016 Tables'!$I$13-A$2)/'2016 Tables'!$H$13))),0),0)</f>
        <v>6828</v>
      </c>
      <c r="D128" s="20"/>
      <c r="E128" s="17">
        <f>IFERROR(HLOOKUP(K128,'2016 Tables'!$A$15:$O$51,MATCH(F128,'2016 Tables'!$A$15:$A$51,0)),"")</f>
        <v>10.5</v>
      </c>
      <c r="F128" s="18" t="s">
        <v>4</v>
      </c>
      <c r="G128" s="18"/>
      <c r="H128" s="18"/>
      <c r="I128" s="18"/>
      <c r="J128" s="18"/>
      <c r="K128" s="19">
        <v>125</v>
      </c>
    </row>
    <row r="129" spans="1:11">
      <c r="A129" s="14">
        <f t="shared" si="1"/>
        <v>126</v>
      </c>
      <c r="B129" s="14">
        <f ca="1">IF(0.75*B$2&gt;=A129,ROUND((1-LOG10(A129)/LOG10(B$2*'2016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6795</v>
      </c>
      <c r="C129" s="14">
        <f ca="1">IF(0.8*B$2&gt;=A129,ROUND((1-LOG10(A129)/LOG10(B$2*'2016 Tables'!$C$13))*(VLOOKUP(B$2,'2016 Tables'!$A$1:$F$10,6,TRUE)/'2016 Tables'!$F$13*'2016 Tables'!$E$13-LOG10(A129)*'2016 Tables'!$A$13-CEILING(LOG(A129,2),1)*'2016 Tables'!$B$13)*('2016 Tables'!$G$13*A$2+'2016 Tables'!$J$13/(1+EXP(('2016 Tables'!$I$13-A$2)/'2016 Tables'!$H$13))),0),0)</f>
        <v>6795</v>
      </c>
      <c r="D129" s="20"/>
      <c r="E129" s="17">
        <f>IFERROR(HLOOKUP(K129,'2016 Tables'!$A$15:$O$51,MATCH(F129,'2016 Tables'!$A$15:$A$51,0)),"")</f>
        <v>10.5</v>
      </c>
      <c r="F129" s="18" t="s">
        <v>4</v>
      </c>
      <c r="G129" s="18"/>
      <c r="H129" s="18"/>
      <c r="I129" s="18"/>
      <c r="J129" s="18"/>
      <c r="K129" s="19">
        <v>126</v>
      </c>
    </row>
    <row r="130" spans="1:11">
      <c r="A130" s="14">
        <f t="shared" si="1"/>
        <v>127</v>
      </c>
      <c r="B130" s="14">
        <f ca="1">IF(0.75*B$2&gt;=A130,ROUND((1-LOG10(A130)/LOG10(B$2*'2016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6762</v>
      </c>
      <c r="C130" s="14">
        <f ca="1">IF(0.8*B$2&gt;=A130,ROUND((1-LOG10(A130)/LOG10(B$2*'2016 Tables'!$C$13))*(VLOOKUP(B$2,'2016 Tables'!$A$1:$F$10,6,TRUE)/'2016 Tables'!$F$13*'2016 Tables'!$E$13-LOG10(A130)*'2016 Tables'!$A$13-CEILING(LOG(A130,2),1)*'2016 Tables'!$B$13)*('2016 Tables'!$G$13*A$2+'2016 Tables'!$J$13/(1+EXP(('2016 Tables'!$I$13-A$2)/'2016 Tables'!$H$13))),0),0)</f>
        <v>6762</v>
      </c>
      <c r="D130" s="20"/>
      <c r="E130" s="17">
        <f>IFERROR(HLOOKUP(K130,'2016 Tables'!$A$15:$O$51,MATCH(F130,'2016 Tables'!$A$15:$A$51,0)),"")</f>
        <v>10.5</v>
      </c>
      <c r="F130" s="18" t="s">
        <v>4</v>
      </c>
      <c r="G130" s="18"/>
      <c r="H130" s="18"/>
      <c r="I130" s="18"/>
      <c r="J130" s="18"/>
      <c r="K130" s="19">
        <v>127</v>
      </c>
    </row>
    <row r="131" spans="1:11">
      <c r="A131" s="14">
        <f t="shared" si="1"/>
        <v>128</v>
      </c>
      <c r="B131" s="14">
        <f ca="1">IF(0.75*B$2&gt;=A131,ROUND((1-LOG10(A131)/LOG10(B$2*'2016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6730</v>
      </c>
      <c r="C131" s="14">
        <f ca="1">IF(0.8*B$2&gt;=A131,ROUND((1-LOG10(A131)/LOG10(B$2*'2016 Tables'!$C$13))*(VLOOKUP(B$2,'2016 Tables'!$A$1:$F$10,6,TRUE)/'2016 Tables'!$F$13*'2016 Tables'!$E$13-LOG10(A131)*'2016 Tables'!$A$13-CEILING(LOG(A131,2),1)*'2016 Tables'!$B$13)*('2016 Tables'!$G$13*A$2+'2016 Tables'!$J$13/(1+EXP(('2016 Tables'!$I$13-A$2)/'2016 Tables'!$H$13))),0),0)</f>
        <v>6730</v>
      </c>
      <c r="D131" s="20"/>
      <c r="E131" s="17">
        <f>IFERROR(HLOOKUP(K131,'2016 Tables'!$A$15:$O$51,MATCH(F131,'2016 Tables'!$A$15:$A$51,0)),"")</f>
        <v>10.5</v>
      </c>
      <c r="F131" s="18" t="s">
        <v>4</v>
      </c>
      <c r="G131" s="18"/>
      <c r="H131" s="18"/>
      <c r="I131" s="18"/>
      <c r="J131" s="18"/>
      <c r="K131" s="19">
        <v>128</v>
      </c>
    </row>
    <row r="132" spans="1:11">
      <c r="A132" s="20"/>
      <c r="B132" s="20"/>
      <c r="C132" s="20"/>
      <c r="D132" s="20"/>
      <c r="E132" s="17">
        <f>IFERROR(HLOOKUP(K132,'2016 Tables'!$A$15:$O$51,MATCH(F132,'2016 Tables'!$A$15:$A$51,0)),"")</f>
        <v>6</v>
      </c>
      <c r="F132" s="18" t="s">
        <v>4</v>
      </c>
      <c r="G132" s="18"/>
      <c r="H132" s="18"/>
      <c r="I132" s="18"/>
      <c r="J132" s="18"/>
      <c r="K132" s="19">
        <v>129</v>
      </c>
    </row>
    <row r="133" spans="1:11">
      <c r="A133" s="20"/>
      <c r="B133" s="20"/>
      <c r="C133" s="20"/>
      <c r="D133" s="20"/>
      <c r="E133" s="17">
        <f>IFERROR(HLOOKUP(K133,'2016 Tables'!$A$15:$O$51,MATCH(F133,'2016 Tables'!$A$15:$A$51,0)),"")</f>
        <v>6</v>
      </c>
      <c r="F133" s="18" t="s">
        <v>4</v>
      </c>
      <c r="G133" s="18"/>
      <c r="H133" s="18"/>
      <c r="I133" s="18"/>
      <c r="J133" s="18"/>
      <c r="K133" s="19">
        <v>130</v>
      </c>
    </row>
    <row r="134" spans="1:11">
      <c r="A134" s="20"/>
      <c r="B134" s="20"/>
      <c r="C134" s="20"/>
      <c r="D134" s="20"/>
      <c r="E134" s="17">
        <f>IFERROR(HLOOKUP(K134,'2016 Tables'!$A$15:$O$51,MATCH(F134,'2016 Tables'!$A$15:$A$51,0)),"")</f>
        <v>6</v>
      </c>
      <c r="F134" s="18" t="s">
        <v>4</v>
      </c>
      <c r="G134" s="18"/>
      <c r="H134" s="18"/>
      <c r="I134" s="18"/>
      <c r="J134" s="18"/>
      <c r="K134" s="19">
        <v>131</v>
      </c>
    </row>
    <row r="135" spans="1:11">
      <c r="A135" s="20"/>
      <c r="B135" s="20"/>
      <c r="C135" s="20"/>
      <c r="D135" s="20"/>
      <c r="E135" s="17">
        <f>IFERROR(HLOOKUP(K135,'2016 Tables'!$A$15:$O$51,MATCH(F135,'2016 Tables'!$A$15:$A$51,0)),"")</f>
        <v>6</v>
      </c>
      <c r="F135" s="18" t="s">
        <v>4</v>
      </c>
      <c r="G135" s="18"/>
      <c r="H135" s="18"/>
      <c r="I135" s="18"/>
      <c r="J135" s="18"/>
      <c r="K135" s="19">
        <v>132</v>
      </c>
    </row>
    <row r="136" spans="1:11">
      <c r="A136" s="20"/>
      <c r="B136" s="20"/>
      <c r="C136" s="20"/>
      <c r="D136" s="20"/>
      <c r="E136" s="17">
        <f>IFERROR(HLOOKUP(K136,'2016 Tables'!$A$15:$O$51,MATCH(F136,'2016 Tables'!$A$15:$A$51,0)),"")</f>
        <v>6</v>
      </c>
      <c r="F136" s="18" t="s">
        <v>4</v>
      </c>
      <c r="G136" s="18"/>
      <c r="H136" s="18"/>
      <c r="I136" s="18"/>
      <c r="J136" s="18"/>
      <c r="K136" s="19">
        <v>133</v>
      </c>
    </row>
    <row r="137" spans="1:11">
      <c r="A137" s="20"/>
      <c r="B137" s="20"/>
      <c r="C137" s="20"/>
      <c r="D137" s="20"/>
      <c r="E137" s="17">
        <f>IFERROR(HLOOKUP(K137,'2016 Tables'!$A$15:$O$51,MATCH(F137,'2016 Tables'!$A$15:$A$51,0)),"")</f>
        <v>6</v>
      </c>
      <c r="F137" s="18" t="s">
        <v>4</v>
      </c>
      <c r="G137" s="18"/>
      <c r="H137" s="18"/>
      <c r="I137" s="18"/>
      <c r="J137" s="18"/>
      <c r="K137" s="19">
        <v>134</v>
      </c>
    </row>
    <row r="138" spans="1:11">
      <c r="A138" s="20"/>
      <c r="B138" s="20"/>
      <c r="C138" s="20"/>
      <c r="D138" s="20"/>
      <c r="E138" s="17">
        <f>IFERROR(HLOOKUP(K138,'2016 Tables'!$A$15:$O$51,MATCH(F138,'2016 Tables'!$A$15:$A$51,0)),"")</f>
        <v>6</v>
      </c>
      <c r="F138" s="18" t="s">
        <v>4</v>
      </c>
      <c r="G138" s="18"/>
      <c r="H138" s="18"/>
      <c r="I138" s="18"/>
      <c r="J138" s="18"/>
      <c r="K138" s="19">
        <v>135</v>
      </c>
    </row>
    <row r="139" spans="1:11">
      <c r="A139" s="20"/>
      <c r="B139" s="20"/>
      <c r="C139" s="20"/>
      <c r="D139" s="20"/>
      <c r="E139" s="17">
        <f>IFERROR(HLOOKUP(K139,'2016 Tables'!$A$15:$O$51,MATCH(F139,'2016 Tables'!$A$15:$A$51,0)),"")</f>
        <v>6</v>
      </c>
      <c r="F139" s="18" t="s">
        <v>4</v>
      </c>
      <c r="G139" s="18"/>
      <c r="H139" s="18"/>
      <c r="I139" s="18"/>
      <c r="J139" s="18"/>
      <c r="K139" s="19">
        <v>136</v>
      </c>
    </row>
    <row r="140" spans="1:11">
      <c r="A140" s="20"/>
      <c r="B140" s="20"/>
      <c r="C140" s="20"/>
      <c r="D140" s="20"/>
      <c r="E140" s="17">
        <f>IFERROR(HLOOKUP(K140,'2016 Tables'!$A$15:$O$51,MATCH(F140,'2016 Tables'!$A$15:$A$51,0)),"")</f>
        <v>6</v>
      </c>
      <c r="F140" s="18" t="s">
        <v>4</v>
      </c>
      <c r="G140" s="18"/>
      <c r="H140" s="18"/>
      <c r="I140" s="18"/>
      <c r="J140" s="18"/>
      <c r="K140" s="19">
        <v>137</v>
      </c>
    </row>
    <row r="141" spans="1:11">
      <c r="A141" s="20"/>
      <c r="B141" s="20"/>
      <c r="C141" s="20"/>
      <c r="D141" s="20"/>
      <c r="E141" s="17">
        <f>IFERROR(HLOOKUP(K141,'2016 Tables'!$A$15:$O$51,MATCH(F141,'2016 Tables'!$A$15:$A$51,0)),"")</f>
        <v>6</v>
      </c>
      <c r="F141" s="18" t="s">
        <v>4</v>
      </c>
      <c r="G141" s="18"/>
      <c r="H141" s="18"/>
      <c r="I141" s="18"/>
      <c r="J141" s="18"/>
      <c r="K141" s="19">
        <v>138</v>
      </c>
    </row>
    <row r="142" spans="1:11">
      <c r="A142" s="20"/>
      <c r="B142" s="20"/>
      <c r="C142" s="20"/>
      <c r="D142" s="20"/>
      <c r="E142" s="17">
        <f>IFERROR(HLOOKUP(K142,'2016 Tables'!$A$15:$O$51,MATCH(F142,'2016 Tables'!$A$15:$A$51,0)),"")</f>
        <v>6</v>
      </c>
      <c r="F142" s="18" t="s">
        <v>4</v>
      </c>
      <c r="G142" s="18"/>
      <c r="H142" s="18"/>
      <c r="I142" s="18"/>
      <c r="J142" s="18"/>
      <c r="K142" s="19">
        <v>139</v>
      </c>
    </row>
    <row r="143" spans="1:11">
      <c r="A143" s="20"/>
      <c r="B143" s="20"/>
      <c r="C143" s="20"/>
      <c r="D143" s="20"/>
      <c r="E143" s="17">
        <f>IFERROR(HLOOKUP(K143,'2016 Tables'!$A$15:$O$51,MATCH(F143,'2016 Tables'!$A$15:$A$51,0)),"")</f>
        <v>6</v>
      </c>
      <c r="F143" s="18" t="s">
        <v>4</v>
      </c>
      <c r="G143" s="18"/>
      <c r="H143" s="18"/>
      <c r="I143" s="18"/>
      <c r="J143" s="18"/>
      <c r="K143" s="19">
        <v>140</v>
      </c>
    </row>
    <row r="144" spans="1:11">
      <c r="A144" s="20"/>
      <c r="B144" s="20"/>
      <c r="C144" s="20"/>
      <c r="D144" s="20"/>
      <c r="E144" s="17">
        <f>IFERROR(HLOOKUP(K144,'2016 Tables'!$A$15:$O$51,MATCH(F144,'2016 Tables'!$A$15:$A$51,0)),"")</f>
        <v>6</v>
      </c>
      <c r="F144" s="18" t="s">
        <v>4</v>
      </c>
      <c r="G144" s="18"/>
      <c r="H144" s="18"/>
      <c r="I144" s="18"/>
      <c r="J144" s="18"/>
      <c r="K144" s="19">
        <v>141</v>
      </c>
    </row>
    <row r="145" spans="1:11">
      <c r="A145" s="20"/>
      <c r="B145" s="20"/>
      <c r="C145" s="20"/>
      <c r="D145" s="20"/>
      <c r="E145" s="17">
        <f>IFERROR(HLOOKUP(K145,'2016 Tables'!$A$15:$O$51,MATCH(F145,'2016 Tables'!$A$15:$A$51,0)),"")</f>
        <v>6</v>
      </c>
      <c r="F145" s="18" t="s">
        <v>4</v>
      </c>
      <c r="G145" s="18"/>
      <c r="H145" s="18"/>
      <c r="I145" s="18"/>
      <c r="J145" s="18"/>
      <c r="K145" s="19">
        <v>142</v>
      </c>
    </row>
    <row r="146" spans="1:11">
      <c r="A146" s="20"/>
      <c r="B146" s="20"/>
      <c r="C146" s="20"/>
      <c r="D146" s="20"/>
      <c r="E146" s="17">
        <f>IFERROR(HLOOKUP(K146,'2016 Tables'!$A$15:$O$51,MATCH(F146,'2016 Tables'!$A$15:$A$51,0)),"")</f>
        <v>6</v>
      </c>
      <c r="F146" s="18" t="s">
        <v>4</v>
      </c>
      <c r="G146" s="18"/>
      <c r="H146" s="18"/>
      <c r="I146" s="18"/>
      <c r="J146" s="18"/>
      <c r="K146" s="19">
        <v>143</v>
      </c>
    </row>
    <row r="147" spans="1:11">
      <c r="A147" s="20"/>
      <c r="B147" s="20"/>
      <c r="C147" s="20"/>
      <c r="D147" s="20"/>
      <c r="E147" s="17">
        <f>IFERROR(HLOOKUP(K147,'2016 Tables'!$A$15:$O$51,MATCH(F147,'2016 Tables'!$A$15:$A$51,0)),"")</f>
        <v>6</v>
      </c>
      <c r="F147" s="18" t="s">
        <v>4</v>
      </c>
      <c r="G147" s="18"/>
      <c r="H147" s="18"/>
      <c r="I147" s="18"/>
      <c r="J147" s="18"/>
      <c r="K147" s="19">
        <v>144</v>
      </c>
    </row>
    <row r="148" spans="1:11">
      <c r="A148" s="20"/>
      <c r="B148" s="20"/>
      <c r="C148" s="20"/>
      <c r="D148" s="20"/>
      <c r="E148" s="17">
        <f>IFERROR(HLOOKUP(K148,'2016 Tables'!$A$15:$O$51,MATCH(F148,'2016 Tables'!$A$15:$A$51,0)),"")</f>
        <v>6</v>
      </c>
      <c r="F148" s="18" t="s">
        <v>4</v>
      </c>
      <c r="G148" s="18"/>
      <c r="H148" s="18"/>
      <c r="I148" s="18"/>
      <c r="J148" s="18"/>
      <c r="K148" s="19">
        <v>145</v>
      </c>
    </row>
    <row r="149" spans="1:11">
      <c r="A149" s="20"/>
      <c r="B149" s="20"/>
      <c r="C149" s="20"/>
      <c r="D149" s="20"/>
      <c r="E149" s="17">
        <f>IFERROR(HLOOKUP(K149,'2016 Tables'!$A$15:$O$51,MATCH(F149,'2016 Tables'!$A$15:$A$51,0)),"")</f>
        <v>6</v>
      </c>
      <c r="F149" s="18" t="s">
        <v>4</v>
      </c>
      <c r="G149" s="18"/>
      <c r="H149" s="18"/>
      <c r="I149" s="18"/>
      <c r="J149" s="18"/>
      <c r="K149" s="19">
        <v>146</v>
      </c>
    </row>
    <row r="150" spans="1:11">
      <c r="A150" s="20"/>
      <c r="B150" s="20"/>
      <c r="C150" s="20"/>
      <c r="D150" s="20"/>
      <c r="E150" s="17">
        <f>IFERROR(HLOOKUP(K150,'2016 Tables'!$A$15:$O$51,MATCH(F150,'2016 Tables'!$A$15:$A$51,0)),"")</f>
        <v>6</v>
      </c>
      <c r="F150" s="18" t="s">
        <v>4</v>
      </c>
      <c r="G150" s="18"/>
      <c r="H150" s="18"/>
      <c r="I150" s="18"/>
      <c r="J150" s="18"/>
      <c r="K150" s="19">
        <v>147</v>
      </c>
    </row>
    <row r="151" spans="1:11">
      <c r="A151" s="20"/>
      <c r="B151" s="20"/>
      <c r="C151" s="20"/>
      <c r="D151" s="20"/>
      <c r="E151" s="17">
        <f>IFERROR(HLOOKUP(K151,'2016 Tables'!$A$15:$O$51,MATCH(F151,'2016 Tables'!$A$15:$A$51,0)),"")</f>
        <v>6</v>
      </c>
      <c r="F151" s="18" t="s">
        <v>4</v>
      </c>
      <c r="G151" s="18"/>
      <c r="H151" s="18"/>
      <c r="I151" s="18"/>
      <c r="J151" s="18"/>
      <c r="K151" s="19">
        <v>148</v>
      </c>
    </row>
    <row r="152" spans="1:11">
      <c r="A152" s="20"/>
      <c r="B152" s="20"/>
      <c r="C152" s="20"/>
      <c r="D152" s="20"/>
      <c r="E152" s="17">
        <f>IFERROR(HLOOKUP(K152,'2016 Tables'!$A$15:$O$51,MATCH(F152,'2016 Tables'!$A$15:$A$51,0)),"")</f>
        <v>6</v>
      </c>
      <c r="F152" s="18" t="s">
        <v>4</v>
      </c>
      <c r="G152" s="18"/>
      <c r="H152" s="18"/>
      <c r="I152" s="18"/>
      <c r="J152" s="18"/>
      <c r="K152" s="19">
        <v>149</v>
      </c>
    </row>
    <row r="153" spans="1:11">
      <c r="A153" s="20"/>
      <c r="B153" s="20"/>
      <c r="C153" s="20"/>
      <c r="D153" s="20"/>
      <c r="E153" s="17">
        <f>IFERROR(HLOOKUP(K153,'2016 Tables'!$A$15:$O$51,MATCH(F153,'2016 Tables'!$A$15:$A$51,0)),"")</f>
        <v>6</v>
      </c>
      <c r="F153" s="18" t="s">
        <v>4</v>
      </c>
      <c r="G153" s="18"/>
      <c r="H153" s="18"/>
      <c r="I153" s="18"/>
      <c r="J153" s="18"/>
      <c r="K153" s="19">
        <v>150</v>
      </c>
    </row>
    <row r="154" spans="1:11">
      <c r="A154" s="20"/>
      <c r="B154" s="20"/>
      <c r="C154" s="20"/>
      <c r="D154" s="20"/>
      <c r="E154" s="17">
        <f>IFERROR(HLOOKUP(K154,'2016 Tables'!$A$15:$O$51,MATCH(F154,'2016 Tables'!$A$15:$A$51,0)),"")</f>
        <v>6</v>
      </c>
      <c r="F154" s="18" t="s">
        <v>4</v>
      </c>
      <c r="G154" s="18"/>
      <c r="H154" s="18"/>
      <c r="I154" s="18"/>
      <c r="J154" s="18"/>
      <c r="K154" s="19">
        <v>151</v>
      </c>
    </row>
    <row r="155" spans="1:11">
      <c r="A155" s="20"/>
      <c r="B155" s="20"/>
      <c r="C155" s="20"/>
      <c r="D155" s="20"/>
      <c r="E155" s="17">
        <f>IFERROR(HLOOKUP(K155,'2016 Tables'!$A$15:$O$51,MATCH(F155,'2016 Tables'!$A$15:$A$51,0)),"")</f>
        <v>6</v>
      </c>
      <c r="F155" s="18" t="s">
        <v>4</v>
      </c>
      <c r="G155" s="18"/>
      <c r="H155" s="18"/>
      <c r="I155" s="18"/>
      <c r="J155" s="18"/>
      <c r="K155" s="19">
        <v>152</v>
      </c>
    </row>
    <row r="156" spans="1:11">
      <c r="A156" s="20"/>
      <c r="B156" s="20"/>
      <c r="C156" s="20"/>
      <c r="D156" s="20"/>
      <c r="E156" s="17">
        <f>IFERROR(HLOOKUP(K156,'2016 Tables'!$A$15:$O$51,MATCH(F156,'2016 Tables'!$A$15:$A$51,0)),"")</f>
        <v>6</v>
      </c>
      <c r="F156" s="18" t="s">
        <v>4</v>
      </c>
      <c r="G156" s="18"/>
      <c r="H156" s="18"/>
      <c r="I156" s="18"/>
      <c r="J156" s="18"/>
      <c r="K156" s="19">
        <v>153</v>
      </c>
    </row>
    <row r="157" spans="1:11">
      <c r="A157" s="20"/>
      <c r="B157" s="20"/>
      <c r="C157" s="20"/>
      <c r="D157" s="20"/>
      <c r="E157" s="17">
        <f>IFERROR(HLOOKUP(K157,'2016 Tables'!$A$15:$O$51,MATCH(F157,'2016 Tables'!$A$15:$A$51,0)),"")</f>
        <v>6</v>
      </c>
      <c r="F157" s="18" t="s">
        <v>4</v>
      </c>
      <c r="G157" s="18"/>
      <c r="H157" s="18"/>
      <c r="I157" s="18"/>
      <c r="J157" s="18"/>
      <c r="K157" s="19">
        <v>154</v>
      </c>
    </row>
    <row r="158" spans="1:11">
      <c r="A158" s="20"/>
      <c r="B158" s="20"/>
      <c r="C158" s="20"/>
      <c r="D158" s="20"/>
      <c r="E158" s="17">
        <f>IFERROR(HLOOKUP(K158,'2016 Tables'!$A$15:$O$51,MATCH(F158,'2016 Tables'!$A$15:$A$51,0)),"")</f>
        <v>6</v>
      </c>
      <c r="F158" s="18" t="s">
        <v>4</v>
      </c>
      <c r="G158" s="18"/>
      <c r="H158" s="18"/>
      <c r="I158" s="18"/>
      <c r="J158" s="18"/>
      <c r="K158" s="19">
        <v>155</v>
      </c>
    </row>
    <row r="159" spans="1:11">
      <c r="A159" s="20"/>
      <c r="B159" s="20"/>
      <c r="C159" s="20"/>
      <c r="D159" s="20"/>
      <c r="E159" s="17">
        <f>IFERROR(HLOOKUP(K159,'2016 Tables'!$A$15:$O$51,MATCH(F159,'2016 Tables'!$A$15:$A$51,0)),"")</f>
        <v>6</v>
      </c>
      <c r="F159" s="18" t="s">
        <v>4</v>
      </c>
      <c r="G159" s="18"/>
      <c r="H159" s="18"/>
      <c r="I159" s="18"/>
      <c r="J159" s="18"/>
      <c r="K159" s="19">
        <v>156</v>
      </c>
    </row>
    <row r="160" spans="1:11">
      <c r="A160" s="20"/>
      <c r="B160" s="20"/>
      <c r="C160" s="20"/>
      <c r="D160" s="20"/>
      <c r="E160" s="17">
        <f>IFERROR(HLOOKUP(K160,'2016 Tables'!$A$15:$O$51,MATCH(F160,'2016 Tables'!$A$15:$A$51,0)),"")</f>
        <v>6</v>
      </c>
      <c r="F160" s="18" t="s">
        <v>4</v>
      </c>
      <c r="G160" s="18"/>
      <c r="H160" s="18"/>
      <c r="I160" s="18"/>
      <c r="J160" s="18"/>
      <c r="K160" s="19">
        <v>157</v>
      </c>
    </row>
    <row r="161" spans="1:11">
      <c r="A161" s="20"/>
      <c r="B161" s="20"/>
      <c r="C161" s="20"/>
      <c r="D161" s="20"/>
      <c r="E161" s="17">
        <f>IFERROR(HLOOKUP(K161,'2016 Tables'!$A$15:$O$51,MATCH(F161,'2016 Tables'!$A$15:$A$51,0)),"")</f>
        <v>6</v>
      </c>
      <c r="F161" s="18" t="s">
        <v>4</v>
      </c>
      <c r="G161" s="18"/>
      <c r="H161" s="18"/>
      <c r="I161" s="18"/>
      <c r="J161" s="18"/>
      <c r="K161" s="19">
        <v>158</v>
      </c>
    </row>
    <row r="162" spans="1:11">
      <c r="A162" s="20"/>
      <c r="B162" s="20"/>
      <c r="C162" s="20"/>
      <c r="D162" s="20"/>
      <c r="E162" s="17">
        <f>IFERROR(HLOOKUP(K162,'2016 Tables'!$A$15:$O$51,MATCH(F162,'2016 Tables'!$A$15:$A$51,0)),"")</f>
        <v>6</v>
      </c>
      <c r="F162" s="18" t="s">
        <v>4</v>
      </c>
      <c r="G162" s="18"/>
      <c r="H162" s="18"/>
      <c r="I162" s="18"/>
      <c r="J162" s="18"/>
      <c r="K162" s="19">
        <v>159</v>
      </c>
    </row>
    <row r="163" spans="1:11">
      <c r="A163" s="20"/>
      <c r="B163" s="20"/>
      <c r="C163" s="20"/>
      <c r="D163" s="20"/>
      <c r="E163" s="17">
        <f>IFERROR(HLOOKUP(K163,'2016 Tables'!$A$15:$O$51,MATCH(F163,'2016 Tables'!$A$15:$A$51,0)),"")</f>
        <v>6</v>
      </c>
      <c r="F163" s="18" t="s">
        <v>4</v>
      </c>
      <c r="G163" s="18"/>
      <c r="H163" s="18"/>
      <c r="I163" s="18"/>
      <c r="J163" s="18"/>
      <c r="K163" s="19">
        <v>160</v>
      </c>
    </row>
    <row r="164" spans="1:11">
      <c r="A164" s="20"/>
      <c r="B164" s="20"/>
      <c r="C164" s="20"/>
      <c r="D164" s="20"/>
      <c r="E164" s="17">
        <f>IFERROR(HLOOKUP(K164,'2016 Tables'!$A$15:$O$51,MATCH(F164,'2016 Tables'!$A$15:$A$51,0)),"")</f>
        <v>6</v>
      </c>
      <c r="F164" s="18" t="s">
        <v>4</v>
      </c>
      <c r="G164" s="18"/>
      <c r="H164" s="18"/>
      <c r="I164" s="18"/>
      <c r="J164" s="18"/>
      <c r="K164" s="19">
        <v>161</v>
      </c>
    </row>
    <row r="165" spans="1:11">
      <c r="A165" s="20"/>
      <c r="B165" s="20"/>
      <c r="C165" s="20"/>
      <c r="D165" s="20"/>
      <c r="E165" s="17">
        <f>IFERROR(HLOOKUP(K165,'2016 Tables'!$A$15:$O$51,MATCH(F165,'2016 Tables'!$A$15:$A$51,0)),"")</f>
        <v>6</v>
      </c>
      <c r="F165" s="18" t="s">
        <v>4</v>
      </c>
      <c r="G165" s="18"/>
      <c r="H165" s="18"/>
      <c r="I165" s="18"/>
      <c r="J165" s="18"/>
      <c r="K165" s="19">
        <v>162</v>
      </c>
    </row>
    <row r="166" spans="1:11">
      <c r="A166" s="20"/>
      <c r="B166" s="20"/>
      <c r="C166" s="20"/>
      <c r="D166" s="20"/>
      <c r="E166" s="17">
        <f>IFERROR(HLOOKUP(K166,'2016 Tables'!$A$15:$O$51,MATCH(F166,'2016 Tables'!$A$15:$A$51,0)),"")</f>
        <v>6</v>
      </c>
      <c r="F166" s="18" t="s">
        <v>4</v>
      </c>
      <c r="G166" s="18"/>
      <c r="H166" s="18"/>
      <c r="I166" s="18"/>
      <c r="J166" s="18"/>
      <c r="K166" s="19">
        <v>163</v>
      </c>
    </row>
    <row r="167" spans="1:11">
      <c r="A167" s="20"/>
      <c r="B167" s="20"/>
      <c r="C167" s="20"/>
      <c r="D167" s="20"/>
      <c r="E167" s="17">
        <f>IFERROR(HLOOKUP(K167,'2016 Tables'!$A$15:$O$51,MATCH(F167,'2016 Tables'!$A$15:$A$51,0)),"")</f>
        <v>6</v>
      </c>
      <c r="F167" s="18" t="s">
        <v>4</v>
      </c>
      <c r="G167" s="18"/>
      <c r="H167" s="18"/>
      <c r="I167" s="18"/>
      <c r="J167" s="18"/>
      <c r="K167" s="19">
        <v>164</v>
      </c>
    </row>
    <row r="168" spans="1:11">
      <c r="A168" s="20"/>
      <c r="B168" s="20"/>
      <c r="C168" s="20"/>
      <c r="D168" s="20"/>
      <c r="E168" s="17">
        <f>IFERROR(HLOOKUP(K168,'2016 Tables'!$A$15:$O$51,MATCH(F168,'2016 Tables'!$A$15:$A$51,0)),"")</f>
        <v>6</v>
      </c>
      <c r="F168" s="18" t="s">
        <v>4</v>
      </c>
      <c r="G168" s="18"/>
      <c r="H168" s="18"/>
      <c r="I168" s="18"/>
      <c r="J168" s="18"/>
      <c r="K168" s="19">
        <v>165</v>
      </c>
    </row>
    <row r="169" spans="1:11">
      <c r="A169" s="20"/>
      <c r="B169" s="20"/>
      <c r="C169" s="20"/>
      <c r="D169" s="20"/>
      <c r="E169" s="17">
        <f>IFERROR(HLOOKUP(K169,'2016 Tables'!$A$15:$O$51,MATCH(F169,'2016 Tables'!$A$15:$A$51,0)),"")</f>
        <v>6</v>
      </c>
      <c r="F169" s="18" t="s">
        <v>4</v>
      </c>
      <c r="G169" s="18"/>
      <c r="H169" s="18"/>
      <c r="I169" s="18"/>
      <c r="J169" s="18"/>
      <c r="K169" s="19">
        <v>166</v>
      </c>
    </row>
    <row r="170" spans="1:11">
      <c r="A170" s="20"/>
      <c r="B170" s="20"/>
      <c r="C170" s="20"/>
      <c r="D170" s="20"/>
      <c r="E170" s="17">
        <f>IFERROR(HLOOKUP(K170,'2016 Tables'!$A$15:$O$51,MATCH(F170,'2016 Tables'!$A$15:$A$51,0)),"")</f>
        <v>6</v>
      </c>
      <c r="F170" s="18" t="s">
        <v>4</v>
      </c>
      <c r="G170" s="18"/>
      <c r="H170" s="18"/>
      <c r="I170" s="18"/>
      <c r="J170" s="18"/>
      <c r="K170" s="19">
        <v>167</v>
      </c>
    </row>
    <row r="171" spans="1:11">
      <c r="A171" s="20"/>
      <c r="B171" s="20"/>
      <c r="C171" s="20"/>
      <c r="D171" s="20"/>
      <c r="E171" s="17">
        <f>IFERROR(HLOOKUP(K171,'2016 Tables'!$A$15:$O$51,MATCH(F171,'2016 Tables'!$A$15:$A$51,0)),"")</f>
        <v>6</v>
      </c>
      <c r="F171" s="18" t="s">
        <v>4</v>
      </c>
      <c r="G171" s="18"/>
      <c r="H171" s="18"/>
      <c r="I171" s="18"/>
      <c r="J171" s="18"/>
      <c r="K171" s="19">
        <v>168</v>
      </c>
    </row>
    <row r="172" spans="1:11">
      <c r="A172" s="20"/>
      <c r="B172" s="20"/>
      <c r="C172" s="20"/>
      <c r="D172" s="20"/>
      <c r="E172" s="17">
        <f>IFERROR(HLOOKUP(K172,'2016 Tables'!$A$15:$O$51,MATCH(F172,'2016 Tables'!$A$15:$A$51,0)),"")</f>
        <v>6</v>
      </c>
      <c r="F172" s="18" t="s">
        <v>4</v>
      </c>
      <c r="G172" s="18"/>
      <c r="H172" s="18"/>
      <c r="I172" s="18"/>
      <c r="J172" s="18"/>
      <c r="K172" s="19">
        <v>169</v>
      </c>
    </row>
    <row r="173" spans="1:11">
      <c r="A173" s="20"/>
      <c r="B173" s="20"/>
      <c r="C173" s="20"/>
      <c r="D173" s="20"/>
      <c r="E173" s="17">
        <f>IFERROR(HLOOKUP(K173,'2016 Tables'!$A$15:$O$51,MATCH(F173,'2016 Tables'!$A$15:$A$51,0)),"")</f>
        <v>6</v>
      </c>
      <c r="F173" s="18" t="s">
        <v>4</v>
      </c>
      <c r="G173" s="18"/>
      <c r="H173" s="18"/>
      <c r="I173" s="18"/>
      <c r="J173" s="18"/>
      <c r="K173" s="19">
        <v>170</v>
      </c>
    </row>
    <row r="174" spans="1:11">
      <c r="A174" s="20"/>
      <c r="B174" s="20"/>
      <c r="C174" s="20"/>
      <c r="D174" s="20"/>
      <c r="E174" s="17">
        <f>IFERROR(HLOOKUP(K174,'2016 Tables'!$A$15:$O$51,MATCH(F174,'2016 Tables'!$A$15:$A$51,0)),"")</f>
        <v>6</v>
      </c>
      <c r="F174" s="18" t="s">
        <v>4</v>
      </c>
      <c r="G174" s="18"/>
      <c r="H174" s="18"/>
      <c r="I174" s="18"/>
      <c r="J174" s="18"/>
      <c r="K174" s="19">
        <v>171</v>
      </c>
    </row>
    <row r="175" spans="1:11">
      <c r="A175" s="20"/>
      <c r="B175" s="20"/>
      <c r="C175" s="20"/>
      <c r="D175" s="20"/>
      <c r="E175" s="17">
        <f>IFERROR(HLOOKUP(K175,'2016 Tables'!$A$15:$O$51,MATCH(F175,'2016 Tables'!$A$15:$A$51,0)),"")</f>
        <v>6</v>
      </c>
      <c r="F175" s="18" t="s">
        <v>4</v>
      </c>
      <c r="G175" s="18"/>
      <c r="H175" s="18"/>
      <c r="I175" s="18"/>
      <c r="J175" s="18"/>
      <c r="K175" s="19">
        <v>172</v>
      </c>
    </row>
    <row r="176" spans="1:11">
      <c r="A176" s="20"/>
      <c r="B176" s="20"/>
      <c r="C176" s="20"/>
      <c r="D176" s="20"/>
      <c r="E176" s="17">
        <f>IFERROR(HLOOKUP(K176,'2016 Tables'!$A$15:$O$51,MATCH(F176,'2016 Tables'!$A$15:$A$51,0)),"")</f>
        <v>6</v>
      </c>
      <c r="F176" s="18" t="s">
        <v>4</v>
      </c>
      <c r="G176" s="18"/>
      <c r="H176" s="18"/>
      <c r="I176" s="18"/>
      <c r="J176" s="18"/>
      <c r="K176" s="19">
        <v>173</v>
      </c>
    </row>
    <row r="177" spans="1:11">
      <c r="A177" s="20"/>
      <c r="B177" s="20"/>
      <c r="C177" s="20"/>
      <c r="D177" s="20"/>
      <c r="E177" s="17">
        <f>IFERROR(HLOOKUP(K177,'2016 Tables'!$A$15:$O$51,MATCH(F177,'2016 Tables'!$A$15:$A$51,0)),"")</f>
        <v>6</v>
      </c>
      <c r="F177" s="18" t="s">
        <v>4</v>
      </c>
      <c r="G177" s="18"/>
      <c r="H177" s="18"/>
      <c r="I177" s="18"/>
      <c r="J177" s="18"/>
      <c r="K177" s="19">
        <v>174</v>
      </c>
    </row>
    <row r="178" spans="1:11">
      <c r="A178" s="20"/>
      <c r="B178" s="20"/>
      <c r="C178" s="20"/>
      <c r="D178" s="20"/>
      <c r="E178" s="17">
        <f>IFERROR(HLOOKUP(K178,'2016 Tables'!$A$15:$O$51,MATCH(F178,'2016 Tables'!$A$15:$A$51,0)),"")</f>
        <v>6</v>
      </c>
      <c r="F178" s="18" t="s">
        <v>4</v>
      </c>
      <c r="G178" s="18"/>
      <c r="H178" s="18"/>
      <c r="I178" s="18"/>
      <c r="J178" s="18"/>
      <c r="K178" s="19">
        <v>175</v>
      </c>
    </row>
    <row r="179" spans="1:11">
      <c r="A179" s="20"/>
      <c r="B179" s="20"/>
      <c r="C179" s="20"/>
      <c r="D179" s="20"/>
      <c r="E179" s="17">
        <f>IFERROR(HLOOKUP(K179,'2016 Tables'!$A$15:$O$51,MATCH(F179,'2016 Tables'!$A$15:$A$51,0)),"")</f>
        <v>6</v>
      </c>
      <c r="F179" s="18" t="s">
        <v>4</v>
      </c>
      <c r="G179" s="18"/>
      <c r="H179" s="18"/>
      <c r="I179" s="18"/>
      <c r="J179" s="18"/>
      <c r="K179" s="19">
        <v>176</v>
      </c>
    </row>
    <row r="180" spans="1:11">
      <c r="A180" s="20"/>
      <c r="B180" s="20"/>
      <c r="C180" s="20"/>
      <c r="D180" s="20"/>
      <c r="E180" s="17">
        <f>IFERROR(HLOOKUP(K180,'2016 Tables'!$A$15:$O$51,MATCH(F180,'2016 Tables'!$A$15:$A$51,0)),"")</f>
        <v>6</v>
      </c>
      <c r="F180" s="18" t="s">
        <v>4</v>
      </c>
      <c r="G180" s="18"/>
      <c r="H180" s="18"/>
      <c r="I180" s="18"/>
      <c r="J180" s="18"/>
      <c r="K180" s="19">
        <v>177</v>
      </c>
    </row>
    <row r="181" spans="1:11">
      <c r="A181" s="20"/>
      <c r="B181" s="20"/>
      <c r="C181" s="20"/>
      <c r="D181" s="20"/>
      <c r="E181" s="17">
        <f>IFERROR(HLOOKUP(K181,'2016 Tables'!$A$15:$O$51,MATCH(F181,'2016 Tables'!$A$15:$A$51,0)),"")</f>
        <v>6</v>
      </c>
      <c r="F181" s="18" t="s">
        <v>4</v>
      </c>
      <c r="G181" s="18"/>
      <c r="H181" s="18"/>
      <c r="I181" s="18"/>
      <c r="J181" s="18"/>
      <c r="K181" s="19">
        <v>178</v>
      </c>
    </row>
    <row r="182" spans="1:11">
      <c r="A182" s="20"/>
      <c r="B182" s="20"/>
      <c r="C182" s="20"/>
      <c r="D182" s="20"/>
      <c r="E182" s="17">
        <f>IFERROR(HLOOKUP(K182,'2016 Tables'!$A$15:$O$51,MATCH(F182,'2016 Tables'!$A$15:$A$51,0)),"")</f>
        <v>6</v>
      </c>
      <c r="F182" s="18" t="s">
        <v>4</v>
      </c>
      <c r="G182" s="18"/>
      <c r="H182" s="18"/>
      <c r="I182" s="18"/>
      <c r="J182" s="18"/>
      <c r="K182" s="19">
        <v>179</v>
      </c>
    </row>
    <row r="183" spans="1:11">
      <c r="A183" s="20"/>
      <c r="B183" s="20"/>
      <c r="C183" s="20"/>
      <c r="D183" s="20"/>
      <c r="E183" s="17">
        <f>IFERROR(HLOOKUP(K183,'2016 Tables'!$A$15:$O$51,MATCH(F183,'2016 Tables'!$A$15:$A$51,0)),"")</f>
        <v>6</v>
      </c>
      <c r="F183" s="18" t="s">
        <v>4</v>
      </c>
      <c r="G183" s="18"/>
      <c r="H183" s="18"/>
      <c r="I183" s="18"/>
      <c r="J183" s="18"/>
      <c r="K183" s="19">
        <v>180</v>
      </c>
    </row>
    <row r="184" spans="1:11">
      <c r="A184" s="20"/>
      <c r="B184" s="20"/>
      <c r="C184" s="20"/>
      <c r="D184" s="20"/>
      <c r="E184" s="17">
        <f>IFERROR(HLOOKUP(K184,'2016 Tables'!$A$15:$O$51,MATCH(F184,'2016 Tables'!$A$15:$A$51,0)),"")</f>
        <v>6</v>
      </c>
      <c r="F184" s="18" t="s">
        <v>4</v>
      </c>
      <c r="G184" s="18"/>
      <c r="H184" s="18"/>
      <c r="I184" s="18"/>
      <c r="J184" s="18"/>
      <c r="K184" s="19">
        <v>181</v>
      </c>
    </row>
    <row r="185" spans="1:11">
      <c r="A185" s="20"/>
      <c r="B185" s="20"/>
      <c r="C185" s="20"/>
      <c r="D185" s="20"/>
      <c r="E185" s="17">
        <f>IFERROR(HLOOKUP(K185,'2016 Tables'!$A$15:$O$51,MATCH(F185,'2016 Tables'!$A$15:$A$51,0)),"")</f>
        <v>6</v>
      </c>
      <c r="F185" s="18" t="s">
        <v>4</v>
      </c>
      <c r="G185" s="18"/>
      <c r="H185" s="18"/>
      <c r="I185" s="18"/>
      <c r="J185" s="18"/>
      <c r="K185" s="19">
        <v>182</v>
      </c>
    </row>
    <row r="186" spans="1:11">
      <c r="A186" s="20"/>
      <c r="B186" s="20"/>
      <c r="C186" s="20"/>
      <c r="D186" s="20"/>
      <c r="E186" s="17">
        <f>IFERROR(HLOOKUP(K186,'2016 Tables'!$A$15:$O$51,MATCH(F186,'2016 Tables'!$A$15:$A$51,0)),"")</f>
        <v>6</v>
      </c>
      <c r="F186" s="18" t="s">
        <v>4</v>
      </c>
      <c r="G186" s="18"/>
      <c r="H186" s="18"/>
      <c r="I186" s="18"/>
      <c r="J186" s="18"/>
      <c r="K186" s="19">
        <v>183</v>
      </c>
    </row>
    <row r="187" spans="1:11">
      <c r="A187" s="20"/>
      <c r="B187" s="20"/>
      <c r="C187" s="20"/>
      <c r="D187" s="20"/>
      <c r="E187" s="17">
        <f>IFERROR(HLOOKUP(K187,'2016 Tables'!$A$15:$O$51,MATCH(F187,'2016 Tables'!$A$15:$A$51,0)),"")</f>
        <v>6</v>
      </c>
      <c r="F187" s="18" t="s">
        <v>4</v>
      </c>
      <c r="G187" s="18"/>
      <c r="H187" s="18"/>
      <c r="I187" s="18"/>
      <c r="J187" s="18"/>
      <c r="K187" s="19">
        <v>184</v>
      </c>
    </row>
    <row r="188" spans="1:11">
      <c r="A188" s="20"/>
      <c r="B188" s="20"/>
      <c r="C188" s="20"/>
      <c r="D188" s="20"/>
      <c r="E188" s="17">
        <f>IFERROR(HLOOKUP(K188,'2016 Tables'!$A$15:$O$51,MATCH(F188,'2016 Tables'!$A$15:$A$51,0)),"")</f>
        <v>6</v>
      </c>
      <c r="F188" s="18" t="s">
        <v>4</v>
      </c>
      <c r="G188" s="18"/>
      <c r="H188" s="18"/>
      <c r="I188" s="18"/>
      <c r="J188" s="18"/>
      <c r="K188" s="19">
        <v>185</v>
      </c>
    </row>
    <row r="189" spans="1:11">
      <c r="A189" s="20"/>
      <c r="B189" s="20"/>
      <c r="C189" s="20"/>
      <c r="D189" s="20"/>
      <c r="E189" s="17">
        <f>IFERROR(HLOOKUP(K189,'2016 Tables'!$A$15:$O$51,MATCH(F189,'2016 Tables'!$A$15:$A$51,0)),"")</f>
        <v>6</v>
      </c>
      <c r="F189" s="18" t="s">
        <v>4</v>
      </c>
      <c r="G189" s="18"/>
      <c r="H189" s="18"/>
      <c r="I189" s="18"/>
      <c r="J189" s="18"/>
      <c r="K189" s="19">
        <v>186</v>
      </c>
    </row>
    <row r="190" spans="1:11">
      <c r="A190" s="20"/>
      <c r="B190" s="20"/>
      <c r="C190" s="20"/>
      <c r="D190" s="20"/>
      <c r="E190" s="17">
        <f>IFERROR(HLOOKUP(K190,'2016 Tables'!$A$15:$O$51,MATCH(F190,'2016 Tables'!$A$15:$A$51,0)),"")</f>
        <v>6</v>
      </c>
      <c r="F190" s="18" t="s">
        <v>4</v>
      </c>
      <c r="G190" s="18"/>
      <c r="H190" s="18"/>
      <c r="I190" s="18"/>
      <c r="J190" s="18"/>
      <c r="K190" s="19">
        <v>187</v>
      </c>
    </row>
    <row r="191" spans="1:11">
      <c r="A191" s="20"/>
      <c r="B191" s="20"/>
      <c r="C191" s="20"/>
      <c r="D191" s="20"/>
      <c r="E191" s="17">
        <f>IFERROR(HLOOKUP(K191,'2016 Tables'!$A$15:$O$51,MATCH(F191,'2016 Tables'!$A$15:$A$51,0)),"")</f>
        <v>6</v>
      </c>
      <c r="F191" s="18" t="s">
        <v>4</v>
      </c>
      <c r="G191" s="18"/>
      <c r="H191" s="18"/>
      <c r="I191" s="18"/>
      <c r="J191" s="18"/>
      <c r="K191" s="19">
        <v>188</v>
      </c>
    </row>
    <row r="192" spans="1:11">
      <c r="A192" s="20"/>
      <c r="B192" s="20"/>
      <c r="C192" s="20"/>
      <c r="D192" s="20"/>
      <c r="E192" s="17">
        <f>IFERROR(HLOOKUP(K192,'2016 Tables'!$A$15:$O$51,MATCH(F192,'2016 Tables'!$A$15:$A$51,0)),"")</f>
        <v>6</v>
      </c>
      <c r="F192" s="18" t="s">
        <v>4</v>
      </c>
      <c r="G192" s="18"/>
      <c r="H192" s="18"/>
      <c r="I192" s="18"/>
      <c r="J192" s="18"/>
      <c r="K192" s="19">
        <v>189</v>
      </c>
    </row>
    <row r="193" spans="1:11">
      <c r="A193" s="20"/>
      <c r="B193" s="20"/>
      <c r="C193" s="20"/>
      <c r="D193" s="20"/>
      <c r="E193" s="17">
        <f>IFERROR(HLOOKUP(K193,'2016 Tables'!$A$15:$O$51,MATCH(F193,'2016 Tables'!$A$15:$A$51,0)),"")</f>
        <v>6</v>
      </c>
      <c r="F193" s="18" t="s">
        <v>4</v>
      </c>
      <c r="G193" s="18"/>
      <c r="H193" s="18"/>
      <c r="I193" s="18"/>
      <c r="J193" s="18"/>
      <c r="K193" s="19">
        <v>190</v>
      </c>
    </row>
    <row r="194" spans="1:11">
      <c r="A194" s="20"/>
      <c r="B194" s="20"/>
      <c r="C194" s="20"/>
      <c r="D194" s="20"/>
      <c r="E194" s="17">
        <f>IFERROR(HLOOKUP(K194,'2016 Tables'!$A$15:$O$51,MATCH(F194,'2016 Tables'!$A$15:$A$51,0)),"")</f>
        <v>6</v>
      </c>
      <c r="F194" s="18" t="s">
        <v>4</v>
      </c>
      <c r="G194" s="18"/>
      <c r="H194" s="18"/>
      <c r="I194" s="18"/>
      <c r="J194" s="18"/>
      <c r="K194" s="19">
        <v>191</v>
      </c>
    </row>
    <row r="195" spans="1:11">
      <c r="A195" s="20"/>
      <c r="B195" s="20"/>
      <c r="C195" s="20"/>
      <c r="D195" s="20"/>
      <c r="E195" s="17">
        <f>IFERROR(HLOOKUP(K195,'2016 Tables'!$A$15:$O$51,MATCH(F195,'2016 Tables'!$A$15:$A$51,0)),"")</f>
        <v>6</v>
      </c>
      <c r="F195" s="18" t="s">
        <v>4</v>
      </c>
      <c r="G195" s="18"/>
      <c r="H195" s="18"/>
      <c r="I195" s="18"/>
      <c r="J195" s="18"/>
      <c r="K195" s="19">
        <v>192</v>
      </c>
    </row>
    <row r="196" spans="1:11">
      <c r="A196" s="20"/>
      <c r="B196" s="20"/>
      <c r="C196" s="20"/>
      <c r="D196" s="20"/>
      <c r="E196" s="17">
        <f>IFERROR(HLOOKUP(K196,'2016 Tables'!$A$15:$O$51,MATCH(F196,'2016 Tables'!$A$15:$A$51,0)),"")</f>
        <v>6</v>
      </c>
      <c r="F196" s="18" t="s">
        <v>4</v>
      </c>
      <c r="G196" s="18"/>
      <c r="H196" s="18"/>
      <c r="I196" s="18"/>
      <c r="J196" s="18"/>
      <c r="K196" s="19">
        <v>193</v>
      </c>
    </row>
    <row r="197" spans="1:11">
      <c r="A197" s="20"/>
      <c r="B197" s="20"/>
      <c r="C197" s="20"/>
      <c r="D197" s="20"/>
      <c r="E197" s="17">
        <f>IFERROR(HLOOKUP(K197,'2016 Tables'!$A$15:$O$51,MATCH(F197,'2016 Tables'!$A$15:$A$51,0)),"")</f>
        <v>6</v>
      </c>
      <c r="F197" s="18" t="s">
        <v>4</v>
      </c>
      <c r="G197" s="18"/>
      <c r="H197" s="18"/>
      <c r="I197" s="18"/>
      <c r="J197" s="18"/>
      <c r="K197" s="19">
        <v>194</v>
      </c>
    </row>
    <row r="198" spans="1:11">
      <c r="A198" s="20"/>
      <c r="B198" s="20"/>
      <c r="C198" s="20"/>
      <c r="D198" s="20"/>
      <c r="E198" s="17">
        <f>IFERROR(HLOOKUP(K198,'2016 Tables'!$A$15:$O$51,MATCH(F198,'2016 Tables'!$A$15:$A$51,0)),"")</f>
        <v>6</v>
      </c>
      <c r="F198" s="18" t="s">
        <v>4</v>
      </c>
      <c r="G198" s="18"/>
      <c r="H198" s="18"/>
      <c r="I198" s="18"/>
      <c r="J198" s="18"/>
      <c r="K198" s="19">
        <v>195</v>
      </c>
    </row>
    <row r="199" spans="1:11">
      <c r="A199" s="20"/>
      <c r="B199" s="20"/>
      <c r="C199" s="20"/>
      <c r="D199" s="20"/>
      <c r="E199" s="17">
        <f>IFERROR(HLOOKUP(K199,'2016 Tables'!$A$15:$O$51,MATCH(F199,'2016 Tables'!$A$15:$A$51,0)),"")</f>
        <v>6</v>
      </c>
      <c r="F199" s="18" t="s">
        <v>4</v>
      </c>
      <c r="G199" s="18"/>
      <c r="H199" s="18"/>
      <c r="I199" s="18"/>
      <c r="J199" s="18"/>
      <c r="K199" s="19">
        <v>196</v>
      </c>
    </row>
    <row r="200" spans="1:11">
      <c r="A200" s="20"/>
      <c r="B200" s="20"/>
      <c r="C200" s="20"/>
      <c r="D200" s="20"/>
      <c r="E200" s="17">
        <f>IFERROR(HLOOKUP(K200,'2016 Tables'!$A$15:$O$51,MATCH(F200,'2016 Tables'!$A$15:$A$51,0)),"")</f>
        <v>6</v>
      </c>
      <c r="F200" s="18" t="s">
        <v>4</v>
      </c>
      <c r="G200" s="18"/>
      <c r="H200" s="18"/>
      <c r="I200" s="18"/>
      <c r="J200" s="18"/>
      <c r="K200" s="19">
        <v>197</v>
      </c>
    </row>
    <row r="201" spans="1:11">
      <c r="A201" s="20"/>
      <c r="B201" s="20"/>
      <c r="C201" s="20"/>
      <c r="D201" s="20"/>
      <c r="E201" s="17">
        <f>IFERROR(HLOOKUP(K201,'2016 Tables'!$A$15:$O$51,MATCH(F201,'2016 Tables'!$A$15:$A$51,0)),"")</f>
        <v>6</v>
      </c>
      <c r="F201" s="18" t="s">
        <v>4</v>
      </c>
      <c r="G201" s="18"/>
      <c r="H201" s="18"/>
      <c r="I201" s="18"/>
      <c r="J201" s="18"/>
      <c r="K201" s="19">
        <v>198</v>
      </c>
    </row>
    <row r="202" spans="1:11">
      <c r="A202" s="20"/>
      <c r="B202" s="20"/>
      <c r="C202" s="20"/>
      <c r="D202" s="20"/>
      <c r="E202" s="17">
        <f>IFERROR(HLOOKUP(K202,'2016 Tables'!$A$15:$O$51,MATCH(F202,'2016 Tables'!$A$15:$A$51,0)),"")</f>
        <v>6</v>
      </c>
      <c r="F202" s="18" t="s">
        <v>4</v>
      </c>
      <c r="G202" s="18"/>
      <c r="H202" s="18"/>
      <c r="I202" s="18"/>
      <c r="J202" s="18"/>
      <c r="K202" s="19">
        <v>199</v>
      </c>
    </row>
    <row r="203" spans="1:11">
      <c r="A203" s="20"/>
      <c r="B203" s="20"/>
      <c r="C203" s="20"/>
      <c r="D203" s="20"/>
      <c r="E203" s="17">
        <f>IFERROR(HLOOKUP(K203,'2016 Tables'!$A$15:$O$51,MATCH(F203,'2016 Tables'!$A$15:$A$51,0)),"")</f>
        <v>6</v>
      </c>
      <c r="F203" s="18" t="s">
        <v>4</v>
      </c>
      <c r="G203" s="18"/>
      <c r="H203" s="18"/>
      <c r="I203" s="18"/>
      <c r="J203" s="18"/>
      <c r="K203" s="19">
        <v>200</v>
      </c>
    </row>
    <row r="204" spans="1:11">
      <c r="A204" s="20"/>
      <c r="B204" s="20"/>
      <c r="C204" s="20"/>
      <c r="D204" s="20"/>
      <c r="E204" s="17">
        <f>IFERROR(HLOOKUP(K204,'2016 Tables'!$A$15:$O$51,MATCH(F204,'2016 Tables'!$A$15:$A$51,0)),"")</f>
        <v>6</v>
      </c>
      <c r="F204" s="18" t="s">
        <v>4</v>
      </c>
      <c r="G204" s="18"/>
      <c r="H204" s="18"/>
      <c r="I204" s="18"/>
      <c r="J204" s="18"/>
      <c r="K204" s="19">
        <v>201</v>
      </c>
    </row>
    <row r="205" spans="1:11">
      <c r="A205" s="20"/>
      <c r="B205" s="20"/>
      <c r="C205" s="20"/>
      <c r="D205" s="20"/>
      <c r="E205" s="17">
        <f>IFERROR(HLOOKUP(K205,'2016 Tables'!$A$15:$O$51,MATCH(F205,'2016 Tables'!$A$15:$A$51,0)),"")</f>
        <v>6</v>
      </c>
      <c r="F205" s="18" t="s">
        <v>4</v>
      </c>
      <c r="G205" s="18"/>
      <c r="H205" s="18"/>
      <c r="I205" s="18"/>
      <c r="J205" s="18"/>
      <c r="K205" s="19">
        <v>202</v>
      </c>
    </row>
    <row r="206" spans="1:11">
      <c r="A206" s="20"/>
      <c r="B206" s="20"/>
      <c r="C206" s="20"/>
      <c r="D206" s="20"/>
      <c r="E206" s="17">
        <f>IFERROR(HLOOKUP(K206,'2016 Tables'!$A$15:$O$51,MATCH(F206,'2016 Tables'!$A$15:$A$51,0)),"")</f>
        <v>6</v>
      </c>
      <c r="F206" s="18" t="s">
        <v>4</v>
      </c>
      <c r="G206" s="18"/>
      <c r="H206" s="18"/>
      <c r="I206" s="18"/>
      <c r="J206" s="18"/>
      <c r="K206" s="19">
        <v>203</v>
      </c>
    </row>
    <row r="207" spans="1:11">
      <c r="A207" s="20"/>
      <c r="B207" s="20"/>
      <c r="C207" s="20"/>
      <c r="D207" s="20"/>
      <c r="E207" s="17">
        <f>IFERROR(HLOOKUP(K207,'2016 Tables'!$A$15:$O$51,MATCH(F207,'2016 Tables'!$A$15:$A$51,0)),"")</f>
        <v>6</v>
      </c>
      <c r="F207" s="18" t="s">
        <v>4</v>
      </c>
      <c r="G207" s="18"/>
      <c r="H207" s="18"/>
      <c r="I207" s="18"/>
      <c r="J207" s="18"/>
      <c r="K207" s="19">
        <v>204</v>
      </c>
    </row>
    <row r="208" spans="1:11">
      <c r="A208" s="20"/>
      <c r="B208" s="20"/>
      <c r="C208" s="20"/>
      <c r="D208" s="20"/>
      <c r="E208" s="17">
        <f>IFERROR(HLOOKUP(K208,'2016 Tables'!$A$15:$O$51,MATCH(F208,'2016 Tables'!$A$15:$A$51,0)),"")</f>
        <v>6</v>
      </c>
      <c r="F208" s="18" t="s">
        <v>4</v>
      </c>
      <c r="G208" s="18"/>
      <c r="H208" s="18"/>
      <c r="I208" s="18"/>
      <c r="J208" s="18"/>
      <c r="K208" s="19">
        <v>205</v>
      </c>
    </row>
    <row r="209" spans="1:11">
      <c r="A209" s="20"/>
      <c r="B209" s="20"/>
      <c r="C209" s="20"/>
      <c r="D209" s="20"/>
      <c r="E209" s="17">
        <f>IFERROR(HLOOKUP(K209,'2016 Tables'!$A$15:$O$51,MATCH(F209,'2016 Tables'!$A$15:$A$51,0)),"")</f>
        <v>6</v>
      </c>
      <c r="F209" s="18" t="s">
        <v>4</v>
      </c>
      <c r="G209" s="18"/>
      <c r="H209" s="18"/>
      <c r="I209" s="18"/>
      <c r="J209" s="18"/>
      <c r="K209" s="19">
        <v>206</v>
      </c>
    </row>
    <row r="210" spans="1:11">
      <c r="A210" s="20"/>
      <c r="B210" s="20"/>
      <c r="C210" s="20"/>
      <c r="D210" s="20"/>
      <c r="E210" s="17">
        <f>IFERROR(HLOOKUP(K210,'2016 Tables'!$A$15:$O$51,MATCH(F210,'2016 Tables'!$A$15:$A$51,0)),"")</f>
        <v>6</v>
      </c>
      <c r="F210" s="18" t="s">
        <v>4</v>
      </c>
      <c r="G210" s="18"/>
      <c r="H210" s="18"/>
      <c r="I210" s="18"/>
      <c r="J210" s="18"/>
      <c r="K210" s="19">
        <v>207</v>
      </c>
    </row>
    <row r="211" spans="1:11">
      <c r="A211" s="20"/>
      <c r="B211" s="20"/>
      <c r="C211" s="20"/>
      <c r="D211" s="20"/>
      <c r="E211" s="17">
        <f>IFERROR(HLOOKUP(K211,'2016 Tables'!$A$15:$O$51,MATCH(F211,'2016 Tables'!$A$15:$A$51,0)),"")</f>
        <v>6</v>
      </c>
      <c r="F211" s="18" t="s">
        <v>4</v>
      </c>
      <c r="G211" s="18"/>
      <c r="H211" s="18"/>
      <c r="I211" s="18"/>
      <c r="J211" s="18"/>
      <c r="K211" s="19">
        <v>208</v>
      </c>
    </row>
    <row r="212" spans="1:11">
      <c r="A212" s="20"/>
      <c r="B212" s="20"/>
      <c r="C212" s="20"/>
      <c r="D212" s="20"/>
      <c r="E212" s="17">
        <f>IFERROR(HLOOKUP(K212,'2016 Tables'!$A$15:$O$51,MATCH(F212,'2016 Tables'!$A$15:$A$51,0)),"")</f>
        <v>6</v>
      </c>
      <c r="F212" s="18" t="s">
        <v>4</v>
      </c>
      <c r="G212" s="18"/>
      <c r="H212" s="18"/>
      <c r="I212" s="18"/>
      <c r="J212" s="18"/>
      <c r="K212" s="19">
        <v>209</v>
      </c>
    </row>
    <row r="213" spans="1:11">
      <c r="A213" s="20"/>
      <c r="B213" s="20"/>
      <c r="C213" s="20"/>
      <c r="D213" s="20"/>
      <c r="E213" s="17">
        <f>IFERROR(HLOOKUP(K213,'2016 Tables'!$A$15:$O$51,MATCH(F213,'2016 Tables'!$A$15:$A$51,0)),"")</f>
        <v>6</v>
      </c>
      <c r="F213" s="18" t="s">
        <v>4</v>
      </c>
      <c r="G213" s="18"/>
      <c r="H213" s="18"/>
      <c r="I213" s="18"/>
      <c r="J213" s="18"/>
      <c r="K213" s="19">
        <v>210</v>
      </c>
    </row>
    <row r="214" spans="1:11">
      <c r="A214" s="20"/>
      <c r="B214" s="20"/>
      <c r="C214" s="20"/>
      <c r="D214" s="20"/>
      <c r="E214" s="17">
        <f>IFERROR(HLOOKUP(K214,'2016 Tables'!$A$15:$O$51,MATCH(F214,'2016 Tables'!$A$15:$A$51,0)),"")</f>
        <v>6</v>
      </c>
      <c r="F214" s="18" t="s">
        <v>4</v>
      </c>
      <c r="G214" s="18"/>
      <c r="H214" s="18"/>
      <c r="I214" s="18"/>
      <c r="J214" s="18"/>
      <c r="K214" s="19">
        <v>211</v>
      </c>
    </row>
    <row r="215" spans="1:11">
      <c r="A215" s="20"/>
      <c r="B215" s="20"/>
      <c r="C215" s="20"/>
      <c r="D215" s="20"/>
      <c r="E215" s="17">
        <f>IFERROR(HLOOKUP(K215,'2016 Tables'!$A$15:$O$51,MATCH(F215,'2016 Tables'!$A$15:$A$51,0)),"")</f>
        <v>6</v>
      </c>
      <c r="F215" s="18" t="s">
        <v>4</v>
      </c>
      <c r="G215" s="18"/>
      <c r="H215" s="18"/>
      <c r="I215" s="18"/>
      <c r="J215" s="18"/>
      <c r="K215" s="19">
        <v>212</v>
      </c>
    </row>
    <row r="216" spans="1:11">
      <c r="A216" s="20"/>
      <c r="B216" s="20"/>
      <c r="C216" s="20"/>
      <c r="D216" s="20"/>
      <c r="E216" s="17">
        <f>IFERROR(HLOOKUP(K216,'2016 Tables'!$A$15:$O$51,MATCH(F216,'2016 Tables'!$A$15:$A$51,0)),"")</f>
        <v>6</v>
      </c>
      <c r="F216" s="18" t="s">
        <v>4</v>
      </c>
      <c r="G216" s="18"/>
      <c r="H216" s="18"/>
      <c r="I216" s="18"/>
      <c r="J216" s="18"/>
      <c r="K216" s="19">
        <v>213</v>
      </c>
    </row>
    <row r="217" spans="1:11">
      <c r="A217" s="20"/>
      <c r="B217" s="20"/>
      <c r="C217" s="20"/>
      <c r="D217" s="20"/>
      <c r="E217" s="17">
        <f>IFERROR(HLOOKUP(K217,'2016 Tables'!$A$15:$O$51,MATCH(F217,'2016 Tables'!$A$15:$A$51,0)),"")</f>
        <v>6</v>
      </c>
      <c r="F217" s="18" t="s">
        <v>4</v>
      </c>
      <c r="G217" s="18"/>
      <c r="H217" s="18"/>
      <c r="I217" s="18"/>
      <c r="J217" s="18"/>
      <c r="K217" s="19">
        <v>214</v>
      </c>
    </row>
    <row r="218" spans="1:11">
      <c r="A218" s="20"/>
      <c r="B218" s="20"/>
      <c r="C218" s="20"/>
      <c r="D218" s="20"/>
      <c r="E218" s="17">
        <f>IFERROR(HLOOKUP(K218,'2016 Tables'!$A$15:$O$51,MATCH(F218,'2016 Tables'!$A$15:$A$51,0)),"")</f>
        <v>6</v>
      </c>
      <c r="F218" s="18" t="s">
        <v>4</v>
      </c>
      <c r="G218" s="18"/>
      <c r="H218" s="18"/>
      <c r="I218" s="18"/>
      <c r="J218" s="18"/>
      <c r="K218" s="19">
        <v>215</v>
      </c>
    </row>
    <row r="219" spans="1:11">
      <c r="A219" s="20"/>
      <c r="B219" s="20"/>
      <c r="C219" s="20"/>
      <c r="D219" s="20"/>
      <c r="E219" s="17">
        <f>IFERROR(HLOOKUP(K219,'2016 Tables'!$A$15:$O$51,MATCH(F219,'2016 Tables'!$A$15:$A$51,0)),"")</f>
        <v>6</v>
      </c>
      <c r="F219" s="18" t="s">
        <v>4</v>
      </c>
      <c r="G219" s="18"/>
      <c r="H219" s="18"/>
      <c r="I219" s="18"/>
      <c r="J219" s="18"/>
      <c r="K219" s="19">
        <v>216</v>
      </c>
    </row>
    <row r="220" spans="1:11">
      <c r="A220" s="20"/>
      <c r="B220" s="20"/>
      <c r="C220" s="20"/>
      <c r="D220" s="20"/>
      <c r="E220" s="17">
        <f>IFERROR(HLOOKUP(K220,'2016 Tables'!$A$15:$O$51,MATCH(F220,'2016 Tables'!$A$15:$A$51,0)),"")</f>
        <v>6</v>
      </c>
      <c r="F220" s="18" t="s">
        <v>4</v>
      </c>
      <c r="G220" s="18"/>
      <c r="H220" s="18"/>
      <c r="I220" s="18"/>
      <c r="J220" s="18"/>
      <c r="K220" s="19">
        <v>217</v>
      </c>
    </row>
    <row r="221" spans="1:11">
      <c r="A221" s="20"/>
      <c r="B221" s="20"/>
      <c r="C221" s="20"/>
      <c r="D221" s="20"/>
      <c r="E221" s="17">
        <f>IFERROR(HLOOKUP(K221,'2016 Tables'!$A$15:$O$51,MATCH(F221,'2016 Tables'!$A$15:$A$51,0)),"")</f>
        <v>6</v>
      </c>
      <c r="F221" s="18" t="s">
        <v>4</v>
      </c>
      <c r="G221" s="18"/>
      <c r="H221" s="18"/>
      <c r="I221" s="18"/>
      <c r="J221" s="18"/>
      <c r="K221" s="19">
        <v>218</v>
      </c>
    </row>
    <row r="222" spans="1:11">
      <c r="A222" s="20"/>
      <c r="B222" s="20"/>
      <c r="C222" s="20"/>
      <c r="D222" s="20"/>
      <c r="E222" s="17">
        <f>IFERROR(HLOOKUP(K222,'2016 Tables'!$A$15:$O$51,MATCH(F222,'2016 Tables'!$A$15:$A$51,0)),"")</f>
        <v>6</v>
      </c>
      <c r="F222" s="18" t="s">
        <v>4</v>
      </c>
      <c r="G222" s="18"/>
      <c r="H222" s="18"/>
      <c r="I222" s="18"/>
      <c r="J222" s="18"/>
      <c r="K222" s="19">
        <v>219</v>
      </c>
    </row>
    <row r="223" spans="1:11">
      <c r="A223" s="20"/>
      <c r="B223" s="20"/>
      <c r="C223" s="20"/>
      <c r="D223" s="20"/>
      <c r="E223" s="17">
        <f>IFERROR(HLOOKUP(K223,'2016 Tables'!$A$15:$O$51,MATCH(F223,'2016 Tables'!$A$15:$A$51,0)),"")</f>
        <v>6</v>
      </c>
      <c r="F223" s="18" t="s">
        <v>4</v>
      </c>
      <c r="G223" s="18"/>
      <c r="H223" s="18"/>
      <c r="I223" s="18"/>
      <c r="J223" s="18"/>
      <c r="K223" s="19">
        <v>220</v>
      </c>
    </row>
    <row r="224" spans="1:11">
      <c r="A224" s="20"/>
      <c r="B224" s="20"/>
      <c r="C224" s="20"/>
      <c r="D224" s="20"/>
      <c r="E224" s="17">
        <f>IFERROR(HLOOKUP(K224,'2016 Tables'!$A$15:$O$51,MATCH(F224,'2016 Tables'!$A$15:$A$51,0)),"")</f>
        <v>6</v>
      </c>
      <c r="F224" s="18" t="s">
        <v>4</v>
      </c>
      <c r="G224" s="18"/>
      <c r="H224" s="18"/>
      <c r="I224" s="18"/>
      <c r="J224" s="18"/>
      <c r="K224" s="19">
        <v>221</v>
      </c>
    </row>
    <row r="225" spans="1:11">
      <c r="A225" s="20"/>
      <c r="B225" s="20"/>
      <c r="C225" s="20"/>
      <c r="D225" s="20"/>
      <c r="E225" s="17">
        <f>IFERROR(HLOOKUP(K225,'2016 Tables'!$A$15:$O$51,MATCH(F225,'2016 Tables'!$A$15:$A$51,0)),"")</f>
        <v>6</v>
      </c>
      <c r="F225" s="18" t="s">
        <v>4</v>
      </c>
      <c r="G225" s="18"/>
      <c r="H225" s="18"/>
      <c r="I225" s="18"/>
      <c r="J225" s="18"/>
      <c r="K225" s="19">
        <v>222</v>
      </c>
    </row>
    <row r="226" spans="1:11">
      <c r="A226" s="20"/>
      <c r="B226" s="20"/>
      <c r="C226" s="20"/>
      <c r="D226" s="20"/>
      <c r="E226" s="17">
        <f>IFERROR(HLOOKUP(K226,'2016 Tables'!$A$15:$O$51,MATCH(F226,'2016 Tables'!$A$15:$A$51,0)),"")</f>
        <v>6</v>
      </c>
      <c r="F226" s="18" t="s">
        <v>4</v>
      </c>
      <c r="G226" s="18"/>
      <c r="H226" s="18"/>
      <c r="I226" s="18"/>
      <c r="J226" s="18"/>
      <c r="K226" s="19">
        <v>223</v>
      </c>
    </row>
    <row r="227" spans="1:11">
      <c r="A227" s="20"/>
      <c r="B227" s="20"/>
      <c r="C227" s="20"/>
      <c r="D227" s="20"/>
      <c r="E227" s="17">
        <f>IFERROR(HLOOKUP(K227,'2016 Tables'!$A$15:$O$51,MATCH(F227,'2016 Tables'!$A$15:$A$51,0)),"")</f>
        <v>6</v>
      </c>
      <c r="F227" s="18" t="s">
        <v>4</v>
      </c>
      <c r="G227" s="18"/>
      <c r="H227" s="18"/>
      <c r="I227" s="18"/>
      <c r="J227" s="18"/>
      <c r="K227" s="19">
        <v>224</v>
      </c>
    </row>
    <row r="228" spans="1:11">
      <c r="A228" s="20"/>
      <c r="B228" s="20"/>
      <c r="C228" s="20"/>
      <c r="D228" s="20"/>
      <c r="E228" s="17">
        <f>IFERROR(HLOOKUP(K228,'2016 Tables'!$A$15:$O$51,MATCH(F228,'2016 Tables'!$A$15:$A$51,0)),"")</f>
        <v>6</v>
      </c>
      <c r="F228" s="18" t="s">
        <v>4</v>
      </c>
      <c r="G228" s="18"/>
      <c r="H228" s="18"/>
      <c r="I228" s="18"/>
      <c r="J228" s="18"/>
      <c r="K228" s="19">
        <v>225</v>
      </c>
    </row>
    <row r="229" spans="1:11">
      <c r="A229" s="20"/>
      <c r="B229" s="20"/>
      <c r="C229" s="20"/>
      <c r="D229" s="20"/>
      <c r="E229" s="17">
        <f>IFERROR(HLOOKUP(K229,'2016 Tables'!$A$15:$O$51,MATCH(F229,'2016 Tables'!$A$15:$A$51,0)),"")</f>
        <v>6</v>
      </c>
      <c r="F229" s="18" t="s">
        <v>4</v>
      </c>
      <c r="G229" s="18"/>
      <c r="H229" s="18"/>
      <c r="I229" s="18"/>
      <c r="J229" s="18"/>
      <c r="K229" s="19">
        <v>226</v>
      </c>
    </row>
    <row r="230" spans="1:11">
      <c r="A230" s="20"/>
      <c r="B230" s="20"/>
      <c r="C230" s="20"/>
      <c r="D230" s="20"/>
      <c r="E230" s="17">
        <f>IFERROR(HLOOKUP(K230,'2016 Tables'!$A$15:$O$51,MATCH(F230,'2016 Tables'!$A$15:$A$51,0)),"")</f>
        <v>6</v>
      </c>
      <c r="F230" s="18" t="s">
        <v>4</v>
      </c>
      <c r="G230" s="18"/>
      <c r="H230" s="18"/>
      <c r="I230" s="18"/>
      <c r="J230" s="18"/>
      <c r="K230" s="19">
        <v>227</v>
      </c>
    </row>
    <row r="231" spans="1:11">
      <c r="A231" s="20"/>
      <c r="B231" s="20"/>
      <c r="C231" s="20"/>
      <c r="D231" s="20"/>
      <c r="E231" s="17">
        <f>IFERROR(HLOOKUP(K231,'2016 Tables'!$A$15:$O$51,MATCH(F231,'2016 Tables'!$A$15:$A$51,0)),"")</f>
        <v>6</v>
      </c>
      <c r="F231" s="18" t="s">
        <v>4</v>
      </c>
      <c r="G231" s="18"/>
      <c r="H231" s="18"/>
      <c r="I231" s="18"/>
      <c r="J231" s="18"/>
      <c r="K231" s="19">
        <v>228</v>
      </c>
    </row>
    <row r="232" spans="1:11">
      <c r="A232" s="20"/>
      <c r="B232" s="20"/>
      <c r="C232" s="20"/>
      <c r="D232" s="20"/>
      <c r="E232" s="17">
        <f>IFERROR(HLOOKUP(K232,'2016 Tables'!$A$15:$O$51,MATCH(F232,'2016 Tables'!$A$15:$A$51,0)),"")</f>
        <v>6</v>
      </c>
      <c r="F232" s="18" t="s">
        <v>4</v>
      </c>
      <c r="G232" s="18"/>
      <c r="H232" s="18"/>
      <c r="I232" s="18"/>
      <c r="J232" s="18"/>
      <c r="K232" s="19">
        <v>229</v>
      </c>
    </row>
    <row r="233" spans="1:11">
      <c r="A233" s="20"/>
      <c r="B233" s="20"/>
      <c r="C233" s="20"/>
      <c r="D233" s="20"/>
      <c r="E233" s="17">
        <f>IFERROR(HLOOKUP(K233,'2016 Tables'!$A$15:$O$51,MATCH(F233,'2016 Tables'!$A$15:$A$51,0)),"")</f>
        <v>6</v>
      </c>
      <c r="F233" s="18" t="s">
        <v>4</v>
      </c>
      <c r="G233" s="18"/>
      <c r="H233" s="18"/>
      <c r="I233" s="18"/>
      <c r="J233" s="18"/>
      <c r="K233" s="19">
        <v>230</v>
      </c>
    </row>
    <row r="234" spans="1:11">
      <c r="A234" s="20"/>
      <c r="B234" s="20"/>
      <c r="C234" s="20"/>
      <c r="D234" s="20"/>
      <c r="E234" s="17">
        <f>IFERROR(HLOOKUP(K234,'2016 Tables'!$A$15:$O$51,MATCH(F234,'2016 Tables'!$A$15:$A$51,0)),"")</f>
        <v>6</v>
      </c>
      <c r="F234" s="18" t="s">
        <v>4</v>
      </c>
      <c r="G234" s="18"/>
      <c r="H234" s="18"/>
      <c r="I234" s="18"/>
      <c r="J234" s="18"/>
      <c r="K234" s="19">
        <v>231</v>
      </c>
    </row>
    <row r="235" spans="1:11">
      <c r="A235" s="20"/>
      <c r="B235" s="20"/>
      <c r="C235" s="20"/>
      <c r="D235" s="20"/>
      <c r="E235" s="17">
        <f>IFERROR(HLOOKUP(K235,'2016 Tables'!$A$15:$O$51,MATCH(F235,'2016 Tables'!$A$15:$A$51,0)),"")</f>
        <v>6</v>
      </c>
      <c r="F235" s="18" t="s">
        <v>4</v>
      </c>
      <c r="G235" s="18"/>
      <c r="H235" s="18"/>
      <c r="I235" s="18"/>
      <c r="J235" s="18"/>
      <c r="K235" s="19">
        <v>232</v>
      </c>
    </row>
    <row r="236" spans="1:11">
      <c r="A236" s="20"/>
      <c r="B236" s="20"/>
      <c r="C236" s="20"/>
      <c r="D236" s="20"/>
      <c r="E236" s="17">
        <f>IFERROR(HLOOKUP(K236,'2016 Tables'!$A$15:$O$51,MATCH(F236,'2016 Tables'!$A$15:$A$51,0)),"")</f>
        <v>6</v>
      </c>
      <c r="F236" s="18" t="s">
        <v>4</v>
      </c>
      <c r="G236" s="18"/>
      <c r="H236" s="18"/>
      <c r="I236" s="18"/>
      <c r="J236" s="18"/>
      <c r="K236" s="19">
        <v>233</v>
      </c>
    </row>
    <row r="237" spans="1:11">
      <c r="A237" s="20"/>
      <c r="B237" s="20"/>
      <c r="C237" s="20"/>
      <c r="D237" s="20"/>
      <c r="E237" s="17">
        <f>IFERROR(HLOOKUP(K237,'2016 Tables'!$A$15:$O$51,MATCH(F237,'2016 Tables'!$A$15:$A$51,0)),"")</f>
        <v>6</v>
      </c>
      <c r="F237" s="18" t="s">
        <v>4</v>
      </c>
      <c r="G237" s="18"/>
      <c r="H237" s="18"/>
      <c r="I237" s="18"/>
      <c r="J237" s="18"/>
      <c r="K237" s="19">
        <v>234</v>
      </c>
    </row>
    <row r="238" spans="1:11">
      <c r="A238" s="20"/>
      <c r="B238" s="20"/>
      <c r="C238" s="20"/>
      <c r="D238" s="20"/>
      <c r="E238" s="17">
        <f>IFERROR(HLOOKUP(K238,'2016 Tables'!$A$15:$O$51,MATCH(F238,'2016 Tables'!$A$15:$A$51,0)),"")</f>
        <v>6</v>
      </c>
      <c r="F238" s="18" t="s">
        <v>4</v>
      </c>
      <c r="G238" s="18"/>
      <c r="H238" s="18"/>
      <c r="I238" s="18"/>
      <c r="J238" s="18"/>
      <c r="K238" s="19">
        <v>235</v>
      </c>
    </row>
    <row r="239" spans="1:11">
      <c r="A239" s="20"/>
      <c r="B239" s="20"/>
      <c r="C239" s="20"/>
      <c r="D239" s="20"/>
      <c r="E239" s="17">
        <f>IFERROR(HLOOKUP(K239,'2016 Tables'!$A$15:$O$51,MATCH(F239,'2016 Tables'!$A$15:$A$51,0)),"")</f>
        <v>6</v>
      </c>
      <c r="F239" s="18" t="s">
        <v>4</v>
      </c>
      <c r="G239" s="18"/>
      <c r="H239" s="18"/>
      <c r="I239" s="18"/>
      <c r="J239" s="18"/>
      <c r="K239" s="19">
        <v>236</v>
      </c>
    </row>
    <row r="240" spans="1:11">
      <c r="A240" s="20"/>
      <c r="B240" s="20"/>
      <c r="C240" s="20"/>
      <c r="D240" s="20"/>
      <c r="E240" s="17">
        <f>IFERROR(HLOOKUP(K240,'2016 Tables'!$A$15:$O$51,MATCH(F240,'2016 Tables'!$A$15:$A$51,0)),"")</f>
        <v>6</v>
      </c>
      <c r="F240" s="18" t="s">
        <v>4</v>
      </c>
      <c r="G240" s="18"/>
      <c r="H240" s="18"/>
      <c r="I240" s="18"/>
      <c r="J240" s="18"/>
      <c r="K240" s="19">
        <v>237</v>
      </c>
    </row>
    <row r="241" spans="1:11">
      <c r="A241" s="20"/>
      <c r="B241" s="20"/>
      <c r="C241" s="20"/>
      <c r="D241" s="20"/>
      <c r="E241" s="17">
        <f>IFERROR(HLOOKUP(K241,'2016 Tables'!$A$15:$O$51,MATCH(F241,'2016 Tables'!$A$15:$A$51,0)),"")</f>
        <v>6</v>
      </c>
      <c r="F241" s="18" t="s">
        <v>4</v>
      </c>
      <c r="G241" s="18"/>
      <c r="H241" s="18"/>
      <c r="I241" s="18"/>
      <c r="J241" s="18"/>
      <c r="K241" s="19">
        <v>238</v>
      </c>
    </row>
    <row r="242" spans="1:11">
      <c r="A242" s="20"/>
      <c r="B242" s="20"/>
      <c r="C242" s="20"/>
      <c r="D242" s="20"/>
      <c r="E242" s="17">
        <f>IFERROR(HLOOKUP(K242,'2016 Tables'!$A$15:$O$51,MATCH(F242,'2016 Tables'!$A$15:$A$51,0)),"")</f>
        <v>6</v>
      </c>
      <c r="F242" s="18" t="s">
        <v>4</v>
      </c>
      <c r="G242" s="18"/>
      <c r="H242" s="18"/>
      <c r="I242" s="18"/>
      <c r="J242" s="18"/>
      <c r="K242" s="19">
        <v>239</v>
      </c>
    </row>
    <row r="243" spans="1:11">
      <c r="A243" s="20"/>
      <c r="B243" s="20"/>
      <c r="C243" s="20"/>
      <c r="D243" s="20"/>
      <c r="E243" s="17">
        <f>IFERROR(HLOOKUP(K243,'2016 Tables'!$A$15:$O$51,MATCH(F243,'2016 Tables'!$A$15:$A$51,0)),"")</f>
        <v>6</v>
      </c>
      <c r="F243" s="18" t="s">
        <v>4</v>
      </c>
      <c r="G243" s="18"/>
      <c r="H243" s="18"/>
      <c r="I243" s="18"/>
      <c r="J243" s="18"/>
      <c r="K243" s="19">
        <v>240</v>
      </c>
    </row>
    <row r="244" spans="1:11">
      <c r="A244" s="20"/>
      <c r="B244" s="20"/>
      <c r="C244" s="20"/>
      <c r="D244" s="20"/>
      <c r="E244" s="17">
        <f>IFERROR(HLOOKUP(K244,'2016 Tables'!$A$15:$O$51,MATCH(F244,'2016 Tables'!$A$15:$A$51,0)),"")</f>
        <v>6</v>
      </c>
      <c r="F244" s="18" t="s">
        <v>4</v>
      </c>
      <c r="G244" s="18"/>
      <c r="H244" s="18"/>
      <c r="I244" s="18"/>
      <c r="J244" s="18"/>
      <c r="K244" s="19">
        <v>241</v>
      </c>
    </row>
    <row r="245" spans="1:11">
      <c r="A245" s="20"/>
      <c r="B245" s="20"/>
      <c r="C245" s="20"/>
      <c r="D245" s="20"/>
      <c r="E245" s="17">
        <f>IFERROR(HLOOKUP(K245,'2016 Tables'!$A$15:$O$51,MATCH(F245,'2016 Tables'!$A$15:$A$51,0)),"")</f>
        <v>6</v>
      </c>
      <c r="F245" s="18" t="s">
        <v>4</v>
      </c>
      <c r="G245" s="18"/>
      <c r="H245" s="18"/>
      <c r="I245" s="18"/>
      <c r="J245" s="18"/>
      <c r="K245" s="19">
        <v>242</v>
      </c>
    </row>
    <row r="246" spans="1:11">
      <c r="A246" s="20"/>
      <c r="B246" s="20"/>
      <c r="C246" s="20"/>
      <c r="D246" s="20"/>
      <c r="E246" s="17">
        <f>IFERROR(HLOOKUP(K246,'2016 Tables'!$A$15:$O$51,MATCH(F246,'2016 Tables'!$A$15:$A$51,0)),"")</f>
        <v>6</v>
      </c>
      <c r="F246" s="18" t="s">
        <v>4</v>
      </c>
      <c r="G246" s="18"/>
      <c r="H246" s="18"/>
      <c r="I246" s="18"/>
      <c r="J246" s="18"/>
      <c r="K246" s="19">
        <v>243</v>
      </c>
    </row>
    <row r="247" spans="1:11">
      <c r="A247" s="20"/>
      <c r="B247" s="20"/>
      <c r="C247" s="20"/>
      <c r="D247" s="20"/>
      <c r="E247" s="17">
        <f>IFERROR(HLOOKUP(K247,'2016 Tables'!$A$15:$O$51,MATCH(F247,'2016 Tables'!$A$15:$A$51,0)),"")</f>
        <v>6</v>
      </c>
      <c r="F247" s="18" t="s">
        <v>4</v>
      </c>
      <c r="G247" s="18"/>
      <c r="H247" s="18"/>
      <c r="I247" s="18"/>
      <c r="J247" s="18"/>
      <c r="K247" s="19">
        <v>244</v>
      </c>
    </row>
    <row r="248" spans="1:11">
      <c r="A248" s="20"/>
      <c r="B248" s="20"/>
      <c r="C248" s="20"/>
      <c r="D248" s="20"/>
      <c r="E248" s="17">
        <f>IFERROR(HLOOKUP(K248,'2016 Tables'!$A$15:$O$51,MATCH(F248,'2016 Tables'!$A$15:$A$51,0)),"")</f>
        <v>6</v>
      </c>
      <c r="F248" s="18" t="s">
        <v>4</v>
      </c>
      <c r="G248" s="18"/>
      <c r="H248" s="18"/>
      <c r="I248" s="18"/>
      <c r="J248" s="18"/>
      <c r="K248" s="19">
        <v>245</v>
      </c>
    </row>
    <row r="249" spans="1:11">
      <c r="A249" s="20"/>
      <c r="B249" s="20"/>
      <c r="C249" s="20"/>
      <c r="D249" s="20"/>
      <c r="E249" s="17">
        <f>IFERROR(HLOOKUP(K249,'2016 Tables'!$A$15:$O$51,MATCH(F249,'2016 Tables'!$A$15:$A$51,0)),"")</f>
        <v>6</v>
      </c>
      <c r="F249" s="18" t="s">
        <v>4</v>
      </c>
      <c r="G249" s="18"/>
      <c r="H249" s="18"/>
      <c r="I249" s="18"/>
      <c r="J249" s="18"/>
      <c r="K249" s="19">
        <v>246</v>
      </c>
    </row>
    <row r="250" spans="1:11">
      <c r="A250" s="20"/>
      <c r="B250" s="20"/>
      <c r="C250" s="20"/>
      <c r="D250" s="20"/>
      <c r="E250" s="17">
        <f>IFERROR(HLOOKUP(K250,'2016 Tables'!$A$15:$O$51,MATCH(F250,'2016 Tables'!$A$15:$A$51,0)),"")</f>
        <v>6</v>
      </c>
      <c r="F250" s="18" t="s">
        <v>4</v>
      </c>
      <c r="G250" s="18"/>
      <c r="H250" s="18"/>
      <c r="I250" s="18"/>
      <c r="J250" s="18"/>
      <c r="K250" s="19">
        <v>247</v>
      </c>
    </row>
    <row r="251" spans="1:11">
      <c r="A251" s="20"/>
      <c r="B251" s="20"/>
      <c r="C251" s="20"/>
      <c r="D251" s="20"/>
      <c r="E251" s="17">
        <f>IFERROR(HLOOKUP(K251,'2016 Tables'!$A$15:$O$51,MATCH(F251,'2016 Tables'!$A$15:$A$51,0)),"")</f>
        <v>6</v>
      </c>
      <c r="F251" s="18" t="s">
        <v>4</v>
      </c>
      <c r="G251" s="18"/>
      <c r="H251" s="18"/>
      <c r="I251" s="18"/>
      <c r="J251" s="18"/>
      <c r="K251" s="19">
        <v>248</v>
      </c>
    </row>
    <row r="252" spans="1:11">
      <c r="A252" s="20"/>
      <c r="B252" s="20"/>
      <c r="C252" s="20"/>
      <c r="D252" s="20"/>
      <c r="E252" s="17">
        <f>IFERROR(HLOOKUP(K252,'2016 Tables'!$A$15:$O$51,MATCH(F252,'2016 Tables'!$A$15:$A$51,0)),"")</f>
        <v>6</v>
      </c>
      <c r="F252" s="18" t="s">
        <v>4</v>
      </c>
      <c r="G252" s="18"/>
      <c r="H252" s="18"/>
      <c r="I252" s="18"/>
      <c r="J252" s="18"/>
      <c r="K252" s="19">
        <v>249</v>
      </c>
    </row>
    <row r="253" spans="1:11">
      <c r="A253" s="20"/>
      <c r="B253" s="20"/>
      <c r="C253" s="20"/>
      <c r="D253" s="20"/>
      <c r="E253" s="17">
        <f>IFERROR(HLOOKUP(K253,'2016 Tables'!$A$15:$O$51,MATCH(F253,'2016 Tables'!$A$15:$A$51,0)),"")</f>
        <v>6</v>
      </c>
      <c r="F253" s="18" t="s">
        <v>4</v>
      </c>
      <c r="G253" s="18"/>
      <c r="H253" s="18"/>
      <c r="I253" s="18"/>
      <c r="J253" s="18"/>
      <c r="K253" s="19">
        <v>250</v>
      </c>
    </row>
    <row r="254" spans="1:11">
      <c r="A254" s="20"/>
      <c r="B254" s="20"/>
      <c r="C254" s="20"/>
      <c r="D254" s="20"/>
      <c r="E254" s="17">
        <f>IFERROR(HLOOKUP(K254,'2016 Tables'!$A$15:$O$51,MATCH(F254,'2016 Tables'!$A$15:$A$51,0)),"")</f>
        <v>6</v>
      </c>
      <c r="F254" s="18" t="s">
        <v>4</v>
      </c>
      <c r="G254" s="18"/>
      <c r="H254" s="18"/>
      <c r="I254" s="18"/>
      <c r="J254" s="18"/>
      <c r="K254" s="19">
        <v>251</v>
      </c>
    </row>
    <row r="255" spans="1:11">
      <c r="A255" s="20"/>
      <c r="B255" s="20"/>
      <c r="C255" s="20"/>
      <c r="D255" s="20"/>
      <c r="E255" s="17">
        <f>IFERROR(HLOOKUP(K255,'2016 Tables'!$A$15:$O$51,MATCH(F255,'2016 Tables'!$A$15:$A$51,0)),"")</f>
        <v>6</v>
      </c>
      <c r="F255" s="18" t="s">
        <v>4</v>
      </c>
      <c r="G255" s="18"/>
      <c r="H255" s="18"/>
      <c r="I255" s="18"/>
      <c r="J255" s="18"/>
      <c r="K255" s="19">
        <v>252</v>
      </c>
    </row>
    <row r="256" spans="1:11">
      <c r="A256" s="20"/>
      <c r="B256" s="20"/>
      <c r="C256" s="20"/>
      <c r="D256" s="20"/>
      <c r="E256" s="17">
        <f>IFERROR(HLOOKUP(K256,'2016 Tables'!$A$15:$O$51,MATCH(F256,'2016 Tables'!$A$15:$A$51,0)),"")</f>
        <v>6</v>
      </c>
      <c r="F256" s="18" t="s">
        <v>4</v>
      </c>
      <c r="G256" s="18"/>
      <c r="H256" s="18"/>
      <c r="I256" s="18"/>
      <c r="J256" s="18"/>
      <c r="K256" s="19">
        <v>253</v>
      </c>
    </row>
    <row r="257" spans="1:11">
      <c r="A257" s="20"/>
      <c r="B257" s="20"/>
      <c r="C257" s="20"/>
      <c r="D257" s="20"/>
      <c r="E257" s="17">
        <f>IFERROR(HLOOKUP(K257,'2016 Tables'!$A$15:$O$51,MATCH(F257,'2016 Tables'!$A$15:$A$51,0)),"")</f>
        <v>6</v>
      </c>
      <c r="F257" s="18" t="s">
        <v>4</v>
      </c>
      <c r="G257" s="18"/>
      <c r="H257" s="18"/>
      <c r="I257" s="18"/>
      <c r="J257" s="18"/>
      <c r="K257" s="19">
        <v>254</v>
      </c>
    </row>
    <row r="258" spans="1:11">
      <c r="A258" s="20"/>
      <c r="B258" s="20"/>
      <c r="C258" s="20"/>
      <c r="D258" s="20"/>
      <c r="E258" s="17">
        <f>IFERROR(HLOOKUP(K258,'2016 Tables'!$A$15:$O$51,MATCH(F258,'2016 Tables'!$A$15:$A$51,0)),"")</f>
        <v>6</v>
      </c>
      <c r="F258" s="18" t="s">
        <v>4</v>
      </c>
      <c r="G258" s="18"/>
      <c r="H258" s="18"/>
      <c r="I258" s="18"/>
      <c r="J258" s="18"/>
      <c r="K258" s="19">
        <v>255</v>
      </c>
    </row>
    <row r="259" spans="1:11">
      <c r="A259" s="20"/>
      <c r="B259" s="20"/>
      <c r="C259" s="20"/>
      <c r="D259" s="20"/>
      <c r="E259" s="17">
        <f>IFERROR(HLOOKUP(K259,'2016 Tables'!$A$15:$O$51,MATCH(F259,'2016 Tables'!$A$15:$A$51,0)),"")</f>
        <v>6</v>
      </c>
      <c r="F259" s="18" t="s">
        <v>4</v>
      </c>
      <c r="G259" s="18"/>
      <c r="H259" s="18"/>
      <c r="I259" s="18"/>
      <c r="J259" s="18"/>
      <c r="K259" s="19">
        <v>256</v>
      </c>
    </row>
    <row r="260" spans="1:11">
      <c r="A260" s="20"/>
      <c r="B260" s="20"/>
      <c r="C260" s="20"/>
      <c r="D260" s="20"/>
      <c r="E260" s="17">
        <f>IFERROR(HLOOKUP(K260,'2016 Tables'!$A$15:$O$51,MATCH(F260,'2016 Tables'!$A$15:$A$51,0)),"")</f>
        <v>3</v>
      </c>
      <c r="F260" s="18" t="s">
        <v>4</v>
      </c>
      <c r="G260" s="18"/>
      <c r="H260" s="18"/>
      <c r="I260" s="18"/>
      <c r="J260" s="18"/>
      <c r="K260" s="19">
        <v>257</v>
      </c>
    </row>
    <row r="261" spans="1:11">
      <c r="A261" s="20"/>
      <c r="B261" s="20"/>
      <c r="C261" s="20"/>
      <c r="D261" s="20"/>
      <c r="E261" s="17">
        <f>IFERROR(HLOOKUP(K261,'2016 Tables'!$A$15:$O$51,MATCH(F261,'2016 Tables'!$A$15:$A$51,0)),"")</f>
        <v>3</v>
      </c>
      <c r="F261" s="18" t="s">
        <v>4</v>
      </c>
      <c r="G261" s="18"/>
      <c r="H261" s="18"/>
      <c r="I261" s="18"/>
      <c r="J261" s="18"/>
      <c r="K261" s="19">
        <v>258</v>
      </c>
    </row>
    <row r="262" spans="1:11">
      <c r="A262" s="20"/>
      <c r="B262" s="20"/>
      <c r="C262" s="20"/>
      <c r="D262" s="20"/>
      <c r="E262" s="17">
        <f>IFERROR(HLOOKUP(K262,'2016 Tables'!$A$15:$O$51,MATCH(F262,'2016 Tables'!$A$15:$A$51,0)),"")</f>
        <v>3</v>
      </c>
      <c r="F262" s="18" t="s">
        <v>4</v>
      </c>
      <c r="G262" s="18"/>
      <c r="H262" s="18"/>
      <c r="I262" s="18"/>
      <c r="J262" s="18"/>
      <c r="K262" s="19">
        <v>259</v>
      </c>
    </row>
    <row r="263" spans="1:11">
      <c r="A263" s="20"/>
      <c r="B263" s="20"/>
      <c r="C263" s="20"/>
      <c r="D263" s="20"/>
      <c r="E263" s="17">
        <f>IFERROR(HLOOKUP(K263,'2016 Tables'!$A$15:$O$51,MATCH(F263,'2016 Tables'!$A$15:$A$51,0)),"")</f>
        <v>3</v>
      </c>
      <c r="F263" s="18" t="s">
        <v>4</v>
      </c>
      <c r="G263" s="18"/>
      <c r="H263" s="18"/>
      <c r="I263" s="18"/>
      <c r="J263" s="18"/>
      <c r="K263" s="19">
        <v>260</v>
      </c>
    </row>
    <row r="264" spans="1:11">
      <c r="A264" s="20"/>
      <c r="B264" s="20"/>
      <c r="C264" s="20"/>
      <c r="D264" s="20"/>
      <c r="E264" s="17">
        <f>IFERROR(HLOOKUP(K264,'2016 Tables'!$A$15:$O$51,MATCH(F264,'2016 Tables'!$A$15:$A$51,0)),"")</f>
        <v>3</v>
      </c>
      <c r="F264" s="18" t="s">
        <v>4</v>
      </c>
      <c r="G264" s="18"/>
      <c r="H264" s="18"/>
      <c r="I264" s="18"/>
      <c r="J264" s="18"/>
      <c r="K264" s="19">
        <v>261</v>
      </c>
    </row>
    <row r="265" spans="1:11">
      <c r="A265" s="20"/>
      <c r="B265" s="20"/>
      <c r="C265" s="20"/>
      <c r="D265" s="20"/>
      <c r="E265" s="17">
        <f>IFERROR(HLOOKUP(K265,'2016 Tables'!$A$15:$O$51,MATCH(F265,'2016 Tables'!$A$15:$A$51,0)),"")</f>
        <v>3</v>
      </c>
      <c r="F265" s="18" t="s">
        <v>4</v>
      </c>
      <c r="G265" s="18"/>
      <c r="H265" s="18"/>
      <c r="I265" s="18"/>
      <c r="J265" s="18"/>
      <c r="K265" s="19">
        <v>262</v>
      </c>
    </row>
    <row r="266" spans="1:11">
      <c r="A266" s="20"/>
      <c r="B266" s="20"/>
      <c r="C266" s="20"/>
      <c r="D266" s="20"/>
      <c r="E266" s="17">
        <f>IFERROR(HLOOKUP(K266,'2016 Tables'!$A$15:$O$51,MATCH(F266,'2016 Tables'!$A$15:$A$51,0)),"")</f>
        <v>3</v>
      </c>
      <c r="F266" s="18" t="s">
        <v>4</v>
      </c>
      <c r="G266" s="18"/>
      <c r="H266" s="18"/>
      <c r="I266" s="18"/>
      <c r="J266" s="18"/>
      <c r="K266" s="19">
        <v>263</v>
      </c>
    </row>
    <row r="267" spans="1:11">
      <c r="A267" s="20"/>
      <c r="B267" s="20"/>
      <c r="C267" s="20"/>
      <c r="D267" s="20"/>
      <c r="E267" s="17">
        <f>IFERROR(HLOOKUP(K267,'2016 Tables'!$A$15:$O$51,MATCH(F267,'2016 Tables'!$A$15:$A$51,0)),"")</f>
        <v>3</v>
      </c>
      <c r="F267" s="18" t="s">
        <v>4</v>
      </c>
      <c r="G267" s="18"/>
      <c r="H267" s="18"/>
      <c r="I267" s="18"/>
      <c r="J267" s="18"/>
      <c r="K267" s="19">
        <v>264</v>
      </c>
    </row>
    <row r="268" spans="1:11">
      <c r="A268" s="20"/>
      <c r="B268" s="20"/>
      <c r="C268" s="20"/>
      <c r="D268" s="20"/>
      <c r="E268" s="17">
        <f>IFERROR(HLOOKUP(K268,'2016 Tables'!$A$15:$O$51,MATCH(F268,'2016 Tables'!$A$15:$A$51,0)),"")</f>
        <v>3</v>
      </c>
      <c r="F268" s="18" t="s">
        <v>4</v>
      </c>
      <c r="G268" s="18"/>
      <c r="H268" s="18"/>
      <c r="I268" s="18"/>
      <c r="J268" s="18"/>
      <c r="K268" s="19">
        <v>265</v>
      </c>
    </row>
    <row r="269" spans="1:11">
      <c r="A269" s="20"/>
      <c r="B269" s="20"/>
      <c r="C269" s="20"/>
      <c r="D269" s="20"/>
      <c r="E269" s="17">
        <f>IFERROR(HLOOKUP(K269,'2016 Tables'!$A$15:$O$51,MATCH(F269,'2016 Tables'!$A$15:$A$51,0)),"")</f>
        <v>3</v>
      </c>
      <c r="F269" s="18" t="s">
        <v>4</v>
      </c>
      <c r="G269" s="18"/>
      <c r="H269" s="18"/>
      <c r="I269" s="18"/>
      <c r="J269" s="18"/>
      <c r="K269" s="19">
        <v>266</v>
      </c>
    </row>
    <row r="270" spans="1:11">
      <c r="A270" s="20"/>
      <c r="B270" s="20"/>
      <c r="C270" s="20"/>
      <c r="D270" s="20"/>
      <c r="E270" s="17">
        <f>IFERROR(HLOOKUP(K270,'2016 Tables'!$A$15:$O$51,MATCH(F270,'2016 Tables'!$A$15:$A$51,0)),"")</f>
        <v>3</v>
      </c>
      <c r="F270" s="18" t="s">
        <v>4</v>
      </c>
      <c r="G270" s="18"/>
      <c r="H270" s="18"/>
      <c r="I270" s="18"/>
      <c r="J270" s="18"/>
      <c r="K270" s="19">
        <v>267</v>
      </c>
    </row>
    <row r="271" spans="1:11">
      <c r="A271" s="20"/>
      <c r="B271" s="20"/>
      <c r="C271" s="20"/>
      <c r="D271" s="20"/>
      <c r="E271" s="17">
        <f>IFERROR(HLOOKUP(K271,'2016 Tables'!$A$15:$O$51,MATCH(F271,'2016 Tables'!$A$15:$A$51,0)),"")</f>
        <v>3</v>
      </c>
      <c r="F271" s="18" t="s">
        <v>4</v>
      </c>
      <c r="G271" s="18"/>
      <c r="H271" s="18"/>
      <c r="I271" s="18"/>
      <c r="J271" s="18"/>
      <c r="K271" s="19">
        <v>268</v>
      </c>
    </row>
    <row r="272" spans="1:11">
      <c r="A272" s="20"/>
      <c r="B272" s="20"/>
      <c r="C272" s="20"/>
      <c r="D272" s="20"/>
      <c r="E272" s="17">
        <f>IFERROR(HLOOKUP(K272,'2016 Tables'!$A$15:$O$51,MATCH(F272,'2016 Tables'!$A$15:$A$51,0)),"")</f>
        <v>3</v>
      </c>
      <c r="F272" s="18" t="s">
        <v>4</v>
      </c>
      <c r="G272" s="18"/>
      <c r="H272" s="18"/>
      <c r="I272" s="18"/>
      <c r="J272" s="18"/>
      <c r="K272" s="19">
        <v>269</v>
      </c>
    </row>
    <row r="273" spans="1:11">
      <c r="A273" s="20"/>
      <c r="B273" s="20"/>
      <c r="C273" s="20"/>
      <c r="D273" s="20"/>
      <c r="E273" s="17">
        <f>IFERROR(HLOOKUP(K273,'2016 Tables'!$A$15:$O$51,MATCH(F273,'2016 Tables'!$A$15:$A$51,0)),"")</f>
        <v>3</v>
      </c>
      <c r="F273" s="18" t="s">
        <v>4</v>
      </c>
      <c r="G273" s="18"/>
      <c r="H273" s="18"/>
      <c r="I273" s="18"/>
      <c r="J273" s="18"/>
      <c r="K273" s="19">
        <v>270</v>
      </c>
    </row>
    <row r="274" spans="1:11">
      <c r="A274" s="20"/>
      <c r="B274" s="20"/>
      <c r="C274" s="20"/>
      <c r="D274" s="20"/>
      <c r="E274" s="17">
        <f>IFERROR(HLOOKUP(K274,'2016 Tables'!$A$15:$O$51,MATCH(F274,'2016 Tables'!$A$15:$A$51,0)),"")</f>
        <v>3</v>
      </c>
      <c r="F274" s="18" t="s">
        <v>4</v>
      </c>
      <c r="G274" s="18"/>
      <c r="H274" s="18"/>
      <c r="I274" s="18"/>
      <c r="J274" s="18"/>
      <c r="K274" s="19">
        <v>271</v>
      </c>
    </row>
    <row r="275" spans="1:11">
      <c r="A275" s="20"/>
      <c r="B275" s="20"/>
      <c r="C275" s="20"/>
      <c r="D275" s="20"/>
      <c r="E275" s="17">
        <f>IFERROR(HLOOKUP(K275,'2016 Tables'!$A$15:$O$51,MATCH(F275,'2016 Tables'!$A$15:$A$51,0)),"")</f>
        <v>3</v>
      </c>
      <c r="F275" s="18" t="s">
        <v>4</v>
      </c>
      <c r="G275" s="18"/>
      <c r="H275" s="18"/>
      <c r="I275" s="18"/>
      <c r="J275" s="18"/>
      <c r="K275" s="19">
        <v>272</v>
      </c>
    </row>
    <row r="276" spans="1:11">
      <c r="A276" s="20"/>
      <c r="B276" s="20"/>
      <c r="C276" s="20"/>
      <c r="D276" s="20"/>
      <c r="E276" s="17">
        <f>IFERROR(HLOOKUP(K276,'2016 Tables'!$A$15:$O$51,MATCH(F276,'2016 Tables'!$A$15:$A$51,0)),"")</f>
        <v>3</v>
      </c>
      <c r="F276" s="18" t="s">
        <v>4</v>
      </c>
      <c r="G276" s="18"/>
      <c r="H276" s="18"/>
      <c r="I276" s="18"/>
      <c r="J276" s="18"/>
      <c r="K276" s="19">
        <v>273</v>
      </c>
    </row>
    <row r="277" spans="1:11">
      <c r="A277" s="20"/>
      <c r="B277" s="20"/>
      <c r="C277" s="20"/>
      <c r="D277" s="20"/>
      <c r="E277" s="17">
        <f>IFERROR(HLOOKUP(K277,'2016 Tables'!$A$15:$O$51,MATCH(F277,'2016 Tables'!$A$15:$A$51,0)),"")</f>
        <v>3</v>
      </c>
      <c r="F277" s="18" t="s">
        <v>4</v>
      </c>
      <c r="G277" s="18"/>
      <c r="H277" s="18"/>
      <c r="I277" s="18"/>
      <c r="J277" s="18"/>
      <c r="K277" s="19">
        <v>274</v>
      </c>
    </row>
    <row r="278" spans="1:11">
      <c r="A278" s="20"/>
      <c r="B278" s="20"/>
      <c r="C278" s="20"/>
      <c r="D278" s="20"/>
      <c r="E278" s="17">
        <f>IFERROR(HLOOKUP(K278,'2016 Tables'!$A$15:$O$51,MATCH(F278,'2016 Tables'!$A$15:$A$51,0)),"")</f>
        <v>3</v>
      </c>
      <c r="F278" s="18" t="s">
        <v>4</v>
      </c>
      <c r="G278" s="18"/>
      <c r="H278" s="18"/>
      <c r="I278" s="18"/>
      <c r="J278" s="18"/>
      <c r="K278" s="19">
        <v>275</v>
      </c>
    </row>
    <row r="279" spans="1:11">
      <c r="A279" s="20"/>
      <c r="B279" s="20"/>
      <c r="C279" s="20"/>
      <c r="D279" s="20"/>
      <c r="E279" s="17">
        <f>IFERROR(HLOOKUP(K279,'2016 Tables'!$A$15:$O$51,MATCH(F279,'2016 Tables'!$A$15:$A$51,0)),"")</f>
        <v>3</v>
      </c>
      <c r="F279" s="18" t="s">
        <v>4</v>
      </c>
      <c r="G279" s="18"/>
      <c r="H279" s="18"/>
      <c r="I279" s="18"/>
      <c r="J279" s="18"/>
      <c r="K279" s="19">
        <v>276</v>
      </c>
    </row>
    <row r="280" spans="1:11">
      <c r="A280" s="20"/>
      <c r="B280" s="20"/>
      <c r="C280" s="20"/>
      <c r="D280" s="20"/>
      <c r="E280" s="17">
        <f>IFERROR(HLOOKUP(K280,'2016 Tables'!$A$15:$O$51,MATCH(F280,'2016 Tables'!$A$15:$A$51,0)),"")</f>
        <v>3</v>
      </c>
      <c r="F280" s="18" t="s">
        <v>4</v>
      </c>
      <c r="G280" s="18"/>
      <c r="H280" s="18"/>
      <c r="I280" s="18"/>
      <c r="J280" s="18"/>
      <c r="K280" s="19">
        <v>277</v>
      </c>
    </row>
    <row r="281" spans="1:11">
      <c r="A281" s="20"/>
      <c r="B281" s="20"/>
      <c r="C281" s="20"/>
      <c r="D281" s="20"/>
      <c r="E281" s="17">
        <f>IFERROR(HLOOKUP(K281,'2016 Tables'!$A$15:$O$51,MATCH(F281,'2016 Tables'!$A$15:$A$51,0)),"")</f>
        <v>3</v>
      </c>
      <c r="F281" s="18" t="s">
        <v>4</v>
      </c>
      <c r="G281" s="18"/>
      <c r="H281" s="18"/>
      <c r="I281" s="18"/>
      <c r="J281" s="18"/>
      <c r="K281" s="19">
        <v>278</v>
      </c>
    </row>
    <row r="282" spans="1:11">
      <c r="A282" s="20"/>
      <c r="B282" s="20"/>
      <c r="C282" s="20"/>
      <c r="D282" s="20"/>
      <c r="E282" s="17">
        <f>IFERROR(HLOOKUP(K282,'2016 Tables'!$A$15:$O$51,MATCH(F282,'2016 Tables'!$A$15:$A$51,0)),"")</f>
        <v>3</v>
      </c>
      <c r="F282" s="18" t="s">
        <v>4</v>
      </c>
      <c r="G282" s="18"/>
      <c r="H282" s="18"/>
      <c r="I282" s="18"/>
      <c r="J282" s="18"/>
      <c r="K282" s="19">
        <v>279</v>
      </c>
    </row>
    <row r="283" spans="1:11">
      <c r="A283" s="20"/>
      <c r="B283" s="20"/>
      <c r="C283" s="20"/>
      <c r="D283" s="20"/>
      <c r="E283" s="17">
        <f>IFERROR(HLOOKUP(K283,'2016 Tables'!$A$15:$O$51,MATCH(F283,'2016 Tables'!$A$15:$A$51,0)),"")</f>
        <v>3</v>
      </c>
      <c r="F283" s="18" t="s">
        <v>4</v>
      </c>
      <c r="G283" s="18"/>
      <c r="H283" s="18"/>
      <c r="I283" s="18"/>
      <c r="J283" s="18"/>
      <c r="K283" s="19">
        <v>280</v>
      </c>
    </row>
    <row r="284" spans="1:11">
      <c r="A284" s="20"/>
      <c r="B284" s="20"/>
      <c r="C284" s="20"/>
      <c r="D284" s="20"/>
      <c r="E284" s="17">
        <f>IFERROR(HLOOKUP(K284,'2016 Tables'!$A$15:$O$51,MATCH(F284,'2016 Tables'!$A$15:$A$51,0)),"")</f>
        <v>3</v>
      </c>
      <c r="F284" s="18" t="s">
        <v>4</v>
      </c>
      <c r="G284" s="18"/>
      <c r="H284" s="18"/>
      <c r="I284" s="18"/>
      <c r="J284" s="18"/>
      <c r="K284" s="19">
        <v>281</v>
      </c>
    </row>
    <row r="285" spans="1:11">
      <c r="A285" s="20"/>
      <c r="B285" s="20"/>
      <c r="C285" s="20"/>
      <c r="D285" s="20"/>
      <c r="E285" s="17">
        <f>IFERROR(HLOOKUP(K285,'2016 Tables'!$A$15:$O$51,MATCH(F285,'2016 Tables'!$A$15:$A$51,0)),"")</f>
        <v>3</v>
      </c>
      <c r="F285" s="18" t="s">
        <v>4</v>
      </c>
      <c r="G285" s="18"/>
      <c r="H285" s="18"/>
      <c r="I285" s="18"/>
      <c r="J285" s="18"/>
      <c r="K285" s="19">
        <v>282</v>
      </c>
    </row>
    <row r="286" spans="1:11">
      <c r="A286" s="20"/>
      <c r="B286" s="20"/>
      <c r="C286" s="20"/>
      <c r="D286" s="20"/>
      <c r="E286" s="17">
        <f>IFERROR(HLOOKUP(K286,'2016 Tables'!$A$15:$O$51,MATCH(F286,'2016 Tables'!$A$15:$A$51,0)),"")</f>
        <v>3</v>
      </c>
      <c r="F286" s="18" t="s">
        <v>4</v>
      </c>
      <c r="G286" s="18"/>
      <c r="H286" s="18"/>
      <c r="I286" s="18"/>
      <c r="J286" s="18"/>
      <c r="K286" s="19">
        <v>283</v>
      </c>
    </row>
    <row r="287" spans="1:11">
      <c r="A287" s="20"/>
      <c r="B287" s="20"/>
      <c r="C287" s="20"/>
      <c r="D287" s="20"/>
      <c r="E287" s="17">
        <f>IFERROR(HLOOKUP(K287,'2016 Tables'!$A$15:$O$51,MATCH(F287,'2016 Tables'!$A$15:$A$51,0)),"")</f>
        <v>3</v>
      </c>
      <c r="F287" s="18" t="s">
        <v>4</v>
      </c>
      <c r="G287" s="18"/>
      <c r="H287" s="18"/>
      <c r="I287" s="18"/>
      <c r="J287" s="18"/>
      <c r="K287" s="19">
        <v>284</v>
      </c>
    </row>
    <row r="288" spans="1:11">
      <c r="A288" s="20"/>
      <c r="B288" s="20"/>
      <c r="C288" s="20"/>
      <c r="D288" s="20"/>
      <c r="E288" s="17">
        <f>IFERROR(HLOOKUP(K288,'2016 Tables'!$A$15:$O$51,MATCH(F288,'2016 Tables'!$A$15:$A$51,0)),"")</f>
        <v>3</v>
      </c>
      <c r="F288" s="18" t="s">
        <v>4</v>
      </c>
      <c r="G288" s="18"/>
      <c r="H288" s="18"/>
      <c r="I288" s="18"/>
      <c r="J288" s="18"/>
      <c r="K288" s="19">
        <v>285</v>
      </c>
    </row>
    <row r="289" spans="1:11">
      <c r="A289" s="20"/>
      <c r="B289" s="20"/>
      <c r="C289" s="20"/>
      <c r="D289" s="20"/>
      <c r="E289" s="17">
        <f>IFERROR(HLOOKUP(K289,'2016 Tables'!$A$15:$O$51,MATCH(F289,'2016 Tables'!$A$15:$A$51,0)),"")</f>
        <v>3</v>
      </c>
      <c r="F289" s="18" t="s">
        <v>4</v>
      </c>
      <c r="G289" s="18"/>
      <c r="H289" s="18"/>
      <c r="I289" s="18"/>
      <c r="J289" s="18"/>
      <c r="K289" s="19">
        <v>286</v>
      </c>
    </row>
    <row r="290" spans="1:11">
      <c r="A290" s="20"/>
      <c r="B290" s="20"/>
      <c r="C290" s="20"/>
      <c r="D290" s="20"/>
      <c r="E290" s="17">
        <f>IFERROR(HLOOKUP(K290,'2016 Tables'!$A$15:$O$51,MATCH(F290,'2016 Tables'!$A$15:$A$51,0)),"")</f>
        <v>3</v>
      </c>
      <c r="F290" s="18" t="s">
        <v>4</v>
      </c>
      <c r="G290" s="18"/>
      <c r="H290" s="18"/>
      <c r="I290" s="18"/>
      <c r="J290" s="18"/>
      <c r="K290" s="19">
        <v>287</v>
      </c>
    </row>
    <row r="291" spans="1:11">
      <c r="A291" s="20"/>
      <c r="B291" s="20"/>
      <c r="C291" s="20"/>
      <c r="D291" s="20"/>
      <c r="E291" s="17">
        <f>IFERROR(HLOOKUP(K291,'2016 Tables'!$A$15:$O$51,MATCH(F291,'2016 Tables'!$A$15:$A$51,0)),"")</f>
        <v>3</v>
      </c>
      <c r="F291" s="18" t="s">
        <v>4</v>
      </c>
      <c r="G291" s="18"/>
      <c r="H291" s="18"/>
      <c r="I291" s="18"/>
      <c r="J291" s="18"/>
      <c r="K291" s="19">
        <v>288</v>
      </c>
    </row>
    <row r="292" spans="1:11">
      <c r="A292" s="20"/>
      <c r="B292" s="20"/>
      <c r="C292" s="20"/>
      <c r="D292" s="20"/>
      <c r="E292" s="17">
        <f>IFERROR(HLOOKUP(K292,'2016 Tables'!$A$15:$O$51,MATCH(F292,'2016 Tables'!$A$15:$A$51,0)),"")</f>
        <v>3</v>
      </c>
      <c r="F292" s="18" t="s">
        <v>4</v>
      </c>
      <c r="G292" s="18"/>
      <c r="H292" s="18"/>
      <c r="I292" s="18"/>
      <c r="J292" s="18"/>
      <c r="K292" s="19">
        <v>289</v>
      </c>
    </row>
    <row r="293" spans="1:11">
      <c r="A293" s="20"/>
      <c r="B293" s="20"/>
      <c r="C293" s="20"/>
      <c r="D293" s="20"/>
      <c r="E293" s="17">
        <f>IFERROR(HLOOKUP(K293,'2016 Tables'!$A$15:$O$51,MATCH(F293,'2016 Tables'!$A$15:$A$51,0)),"")</f>
        <v>3</v>
      </c>
      <c r="F293" s="18" t="s">
        <v>4</v>
      </c>
      <c r="G293" s="18"/>
      <c r="H293" s="18"/>
      <c r="I293" s="18"/>
      <c r="J293" s="18"/>
      <c r="K293" s="19">
        <v>290</v>
      </c>
    </row>
    <row r="294" spans="1:11">
      <c r="A294" s="20"/>
      <c r="B294" s="20"/>
      <c r="C294" s="20"/>
      <c r="D294" s="20"/>
      <c r="E294" s="17">
        <f>IFERROR(HLOOKUP(K294,'2016 Tables'!$A$15:$O$51,MATCH(F294,'2016 Tables'!$A$15:$A$51,0)),"")</f>
        <v>3</v>
      </c>
      <c r="F294" s="18" t="s">
        <v>4</v>
      </c>
      <c r="G294" s="18"/>
      <c r="H294" s="18"/>
      <c r="I294" s="18"/>
      <c r="J294" s="18"/>
      <c r="K294" s="19">
        <v>291</v>
      </c>
    </row>
    <row r="295" spans="1:11">
      <c r="A295" s="20"/>
      <c r="B295" s="20"/>
      <c r="C295" s="20"/>
      <c r="D295" s="20"/>
      <c r="E295" s="17">
        <f>IFERROR(HLOOKUP(K295,'2016 Tables'!$A$15:$O$51,MATCH(F295,'2016 Tables'!$A$15:$A$51,0)),"")</f>
        <v>3</v>
      </c>
      <c r="F295" s="18" t="s">
        <v>4</v>
      </c>
      <c r="G295" s="18"/>
      <c r="H295" s="18"/>
      <c r="I295" s="18"/>
      <c r="J295" s="18"/>
      <c r="K295" s="19">
        <v>292</v>
      </c>
    </row>
    <row r="296" spans="1:11">
      <c r="A296" s="20"/>
      <c r="B296" s="20"/>
      <c r="C296" s="20"/>
      <c r="D296" s="20"/>
      <c r="E296" s="17">
        <f>IFERROR(HLOOKUP(K296,'2016 Tables'!$A$15:$O$51,MATCH(F296,'2016 Tables'!$A$15:$A$51,0)),"")</f>
        <v>3</v>
      </c>
      <c r="F296" s="18" t="s">
        <v>4</v>
      </c>
      <c r="G296" s="18"/>
      <c r="H296" s="18"/>
      <c r="I296" s="18"/>
      <c r="J296" s="18"/>
      <c r="K296" s="19">
        <v>293</v>
      </c>
    </row>
    <row r="297" spans="1:11">
      <c r="A297" s="20"/>
      <c r="B297" s="20"/>
      <c r="C297" s="20"/>
      <c r="D297" s="20"/>
      <c r="E297" s="17">
        <f>IFERROR(HLOOKUP(K297,'2016 Tables'!$A$15:$O$51,MATCH(F297,'2016 Tables'!$A$15:$A$51,0)),"")</f>
        <v>3</v>
      </c>
      <c r="F297" s="18" t="s">
        <v>4</v>
      </c>
      <c r="G297" s="18"/>
      <c r="H297" s="18"/>
      <c r="I297" s="18"/>
      <c r="J297" s="18"/>
      <c r="K297" s="19">
        <v>294</v>
      </c>
    </row>
    <row r="298" spans="1:11">
      <c r="A298" s="20"/>
      <c r="B298" s="20"/>
      <c r="C298" s="20"/>
      <c r="D298" s="20"/>
      <c r="E298" s="17">
        <f>IFERROR(HLOOKUP(K298,'2016 Tables'!$A$15:$O$51,MATCH(F298,'2016 Tables'!$A$15:$A$51,0)),"")</f>
        <v>3</v>
      </c>
      <c r="F298" s="18" t="s">
        <v>4</v>
      </c>
      <c r="G298" s="18"/>
      <c r="H298" s="18"/>
      <c r="I298" s="18"/>
      <c r="J298" s="18"/>
      <c r="K298" s="19">
        <v>295</v>
      </c>
    </row>
    <row r="299" spans="1:11">
      <c r="A299" s="20"/>
      <c r="B299" s="20"/>
      <c r="C299" s="20"/>
      <c r="D299" s="20"/>
      <c r="E299" s="17">
        <f>IFERROR(HLOOKUP(K299,'2016 Tables'!$A$15:$O$51,MATCH(F299,'2016 Tables'!$A$15:$A$51,0)),"")</f>
        <v>3</v>
      </c>
      <c r="F299" s="18" t="s">
        <v>4</v>
      </c>
      <c r="G299" s="18"/>
      <c r="H299" s="18"/>
      <c r="I299" s="18"/>
      <c r="J299" s="18"/>
      <c r="K299" s="19">
        <v>296</v>
      </c>
    </row>
    <row r="300" spans="1:11">
      <c r="A300" s="20"/>
      <c r="B300" s="20"/>
      <c r="C300" s="20"/>
      <c r="D300" s="20"/>
      <c r="E300" s="17">
        <f>IFERROR(HLOOKUP(K300,'2016 Tables'!$A$15:$O$51,MATCH(F300,'2016 Tables'!$A$15:$A$51,0)),"")</f>
        <v>3</v>
      </c>
      <c r="F300" s="18" t="s">
        <v>4</v>
      </c>
      <c r="G300" s="18"/>
      <c r="H300" s="18"/>
      <c r="I300" s="18"/>
      <c r="J300" s="18"/>
      <c r="K300" s="19">
        <v>297</v>
      </c>
    </row>
    <row r="301" spans="1:11">
      <c r="A301" s="20"/>
      <c r="B301" s="20"/>
      <c r="C301" s="20"/>
      <c r="D301" s="20"/>
      <c r="E301" s="17">
        <f>IFERROR(HLOOKUP(K301,'2016 Tables'!$A$15:$O$51,MATCH(F301,'2016 Tables'!$A$15:$A$51,0)),"")</f>
        <v>3</v>
      </c>
      <c r="F301" s="18" t="s">
        <v>4</v>
      </c>
      <c r="G301" s="18"/>
      <c r="H301" s="18"/>
      <c r="I301" s="18"/>
      <c r="J301" s="18"/>
      <c r="K301" s="19">
        <v>298</v>
      </c>
    </row>
    <row r="302" spans="1:11">
      <c r="A302" s="20"/>
      <c r="B302" s="20"/>
      <c r="C302" s="20"/>
      <c r="D302" s="20"/>
      <c r="E302" s="17">
        <f>IFERROR(HLOOKUP(K302,'2016 Tables'!$A$15:$O$51,MATCH(F302,'2016 Tables'!$A$15:$A$51,0)),"")</f>
        <v>3</v>
      </c>
      <c r="F302" s="18" t="s">
        <v>4</v>
      </c>
      <c r="G302" s="18"/>
      <c r="H302" s="18"/>
      <c r="I302" s="18"/>
      <c r="J302" s="18"/>
      <c r="K302" s="19">
        <v>299</v>
      </c>
    </row>
    <row r="303" spans="1:11">
      <c r="A303" s="20"/>
      <c r="B303" s="20"/>
      <c r="C303" s="20"/>
      <c r="D303" s="20"/>
      <c r="E303" s="17">
        <f>IFERROR(HLOOKUP(K303,'2016 Tables'!$A$15:$O$51,MATCH(F303,'2016 Tables'!$A$15:$A$51,0)),"")</f>
        <v>3</v>
      </c>
      <c r="F303" s="18" t="s">
        <v>4</v>
      </c>
      <c r="G303" s="18"/>
      <c r="H303" s="18"/>
      <c r="I303" s="18"/>
      <c r="J303" s="18"/>
      <c r="K303" s="19">
        <v>300</v>
      </c>
    </row>
    <row r="304" spans="1:11">
      <c r="A304" s="20"/>
      <c r="B304" s="20"/>
      <c r="C304" s="20"/>
      <c r="D304" s="20"/>
      <c r="E304" s="17">
        <f>IFERROR(HLOOKUP(K304,'2016 Tables'!$A$15:$O$51,MATCH(F304,'2016 Tables'!$A$15:$A$51,0)),"")</f>
        <v>3</v>
      </c>
      <c r="F304" s="18" t="s">
        <v>4</v>
      </c>
      <c r="G304" s="18"/>
      <c r="H304" s="18"/>
      <c r="I304" s="18"/>
      <c r="J304" s="18"/>
      <c r="K304" s="19">
        <v>301</v>
      </c>
    </row>
    <row r="305" spans="1:11">
      <c r="A305" s="20"/>
      <c r="B305" s="20"/>
      <c r="C305" s="20"/>
      <c r="D305" s="20"/>
      <c r="E305" s="17">
        <f>IFERROR(HLOOKUP(K305,'2016 Tables'!$A$15:$O$51,MATCH(F305,'2016 Tables'!$A$15:$A$51,0)),"")</f>
        <v>3</v>
      </c>
      <c r="F305" s="18" t="s">
        <v>4</v>
      </c>
      <c r="G305" s="18"/>
      <c r="H305" s="18"/>
      <c r="I305" s="18"/>
      <c r="J305" s="18"/>
      <c r="K305" s="19">
        <v>302</v>
      </c>
    </row>
    <row r="306" spans="1:11">
      <c r="A306" s="20"/>
      <c r="B306" s="20"/>
      <c r="C306" s="20"/>
      <c r="D306" s="20"/>
      <c r="E306" s="17">
        <f>IFERROR(HLOOKUP(K306,'2016 Tables'!$A$15:$O$51,MATCH(F306,'2016 Tables'!$A$15:$A$51,0)),"")</f>
        <v>3</v>
      </c>
      <c r="F306" s="18" t="s">
        <v>4</v>
      </c>
      <c r="G306" s="18"/>
      <c r="H306" s="18"/>
      <c r="I306" s="18"/>
      <c r="J306" s="18"/>
      <c r="K306" s="19">
        <v>303</v>
      </c>
    </row>
    <row r="307" spans="1:11">
      <c r="A307" s="20"/>
      <c r="B307" s="20"/>
      <c r="C307" s="20"/>
      <c r="D307" s="20"/>
      <c r="E307" s="17">
        <f>IFERROR(HLOOKUP(K307,'2016 Tables'!$A$15:$O$51,MATCH(F307,'2016 Tables'!$A$15:$A$51,0)),"")</f>
        <v>3</v>
      </c>
      <c r="F307" s="18" t="s">
        <v>4</v>
      </c>
      <c r="G307" s="18"/>
      <c r="H307" s="18"/>
      <c r="I307" s="18"/>
      <c r="J307" s="18"/>
      <c r="K307" s="19">
        <v>304</v>
      </c>
    </row>
    <row r="308" spans="1:11">
      <c r="A308" s="20"/>
      <c r="B308" s="20"/>
      <c r="C308" s="20"/>
      <c r="D308" s="20"/>
      <c r="E308" s="17">
        <f>IFERROR(HLOOKUP(K308,'2016 Tables'!$A$15:$O$51,MATCH(F308,'2016 Tables'!$A$15:$A$51,0)),"")</f>
        <v>3</v>
      </c>
      <c r="F308" s="18" t="s">
        <v>4</v>
      </c>
      <c r="G308" s="18"/>
      <c r="H308" s="18"/>
      <c r="I308" s="18"/>
      <c r="J308" s="18"/>
      <c r="K308" s="19">
        <v>305</v>
      </c>
    </row>
    <row r="309" spans="1:11">
      <c r="A309" s="20"/>
      <c r="B309" s="20"/>
      <c r="C309" s="20"/>
      <c r="D309" s="20"/>
      <c r="E309" s="17">
        <f>IFERROR(HLOOKUP(K309,'2016 Tables'!$A$15:$O$51,MATCH(F309,'2016 Tables'!$A$15:$A$51,0)),"")</f>
        <v>3</v>
      </c>
      <c r="F309" s="18" t="s">
        <v>4</v>
      </c>
      <c r="G309" s="18"/>
      <c r="H309" s="18"/>
      <c r="I309" s="18"/>
      <c r="J309" s="18"/>
      <c r="K309" s="19">
        <v>306</v>
      </c>
    </row>
    <row r="310" spans="1:11">
      <c r="A310" s="20"/>
      <c r="B310" s="20"/>
      <c r="C310" s="20"/>
      <c r="D310" s="20"/>
      <c r="E310" s="17">
        <f>IFERROR(HLOOKUP(K310,'2016 Tables'!$A$15:$O$51,MATCH(F310,'2016 Tables'!$A$15:$A$51,0)),"")</f>
        <v>3</v>
      </c>
      <c r="F310" s="18" t="s">
        <v>4</v>
      </c>
      <c r="G310" s="18"/>
      <c r="H310" s="18"/>
      <c r="I310" s="18"/>
      <c r="J310" s="18"/>
      <c r="K310" s="19">
        <v>307</v>
      </c>
    </row>
    <row r="311" spans="1:11">
      <c r="A311" s="20"/>
      <c r="B311" s="20"/>
      <c r="C311" s="20"/>
      <c r="D311" s="20"/>
      <c r="E311" s="17">
        <f>IFERROR(HLOOKUP(K311,'2016 Tables'!$A$15:$O$51,MATCH(F311,'2016 Tables'!$A$15:$A$51,0)),"")</f>
        <v>3</v>
      </c>
      <c r="F311" s="18" t="s">
        <v>4</v>
      </c>
      <c r="G311" s="18"/>
      <c r="H311" s="18"/>
      <c r="I311" s="18"/>
      <c r="J311" s="18"/>
      <c r="K311" s="19">
        <v>308</v>
      </c>
    </row>
    <row r="312" spans="1:11">
      <c r="A312" s="20"/>
      <c r="B312" s="20"/>
      <c r="C312" s="20"/>
      <c r="D312" s="20"/>
      <c r="E312" s="17">
        <f>IFERROR(HLOOKUP(K312,'2016 Tables'!$A$15:$O$51,MATCH(F312,'2016 Tables'!$A$15:$A$51,0)),"")</f>
        <v>3</v>
      </c>
      <c r="F312" s="18" t="s">
        <v>4</v>
      </c>
      <c r="G312" s="18"/>
      <c r="H312" s="18"/>
      <c r="I312" s="18"/>
      <c r="J312" s="18"/>
      <c r="K312" s="19">
        <v>309</v>
      </c>
    </row>
    <row r="313" spans="1:11">
      <c r="A313" s="20"/>
      <c r="B313" s="20"/>
      <c r="C313" s="20"/>
      <c r="D313" s="20"/>
      <c r="E313" s="17">
        <f>IFERROR(HLOOKUP(K313,'2016 Tables'!$A$15:$O$51,MATCH(F313,'2016 Tables'!$A$15:$A$51,0)),"")</f>
        <v>3</v>
      </c>
      <c r="F313" s="18" t="s">
        <v>4</v>
      </c>
      <c r="G313" s="18"/>
      <c r="H313" s="18"/>
      <c r="I313" s="18"/>
      <c r="J313" s="18"/>
      <c r="K313" s="19">
        <v>310</v>
      </c>
    </row>
    <row r="314" spans="1:11">
      <c r="A314" s="20"/>
      <c r="B314" s="20"/>
      <c r="C314" s="20"/>
      <c r="D314" s="20"/>
      <c r="E314" s="17">
        <f>IFERROR(HLOOKUP(K314,'2016 Tables'!$A$15:$O$51,MATCH(F314,'2016 Tables'!$A$15:$A$51,0)),"")</f>
        <v>3</v>
      </c>
      <c r="F314" s="18" t="s">
        <v>4</v>
      </c>
      <c r="G314" s="18"/>
      <c r="H314" s="18"/>
      <c r="I314" s="18"/>
      <c r="J314" s="18"/>
      <c r="K314" s="19">
        <v>311</v>
      </c>
    </row>
    <row r="315" spans="1:11">
      <c r="A315" s="20"/>
      <c r="B315" s="20"/>
      <c r="C315" s="20"/>
      <c r="D315" s="20"/>
      <c r="E315" s="17">
        <f>IFERROR(HLOOKUP(K315,'2016 Tables'!$A$15:$O$51,MATCH(F315,'2016 Tables'!$A$15:$A$51,0)),"")</f>
        <v>3</v>
      </c>
      <c r="F315" s="18" t="s">
        <v>4</v>
      </c>
      <c r="G315" s="18"/>
      <c r="H315" s="18"/>
      <c r="I315" s="18"/>
      <c r="J315" s="18"/>
      <c r="K315" s="19">
        <v>312</v>
      </c>
    </row>
    <row r="316" spans="1:11">
      <c r="A316" s="20"/>
      <c r="B316" s="20"/>
      <c r="C316" s="20"/>
      <c r="D316" s="20"/>
      <c r="E316" s="17">
        <f>IFERROR(HLOOKUP(K316,'2016 Tables'!$A$15:$O$51,MATCH(F316,'2016 Tables'!$A$15:$A$51,0)),"")</f>
        <v>3</v>
      </c>
      <c r="F316" s="18" t="s">
        <v>4</v>
      </c>
      <c r="G316" s="18"/>
      <c r="H316" s="18"/>
      <c r="I316" s="18"/>
      <c r="J316" s="18"/>
      <c r="K316" s="19">
        <v>313</v>
      </c>
    </row>
    <row r="317" spans="1:11">
      <c r="A317" s="20"/>
      <c r="B317" s="20"/>
      <c r="C317" s="20"/>
      <c r="D317" s="20"/>
      <c r="E317" s="17">
        <f>IFERROR(HLOOKUP(K317,'2016 Tables'!$A$15:$O$51,MATCH(F317,'2016 Tables'!$A$15:$A$51,0)),"")</f>
        <v>3</v>
      </c>
      <c r="F317" s="18" t="s">
        <v>4</v>
      </c>
      <c r="G317" s="18"/>
      <c r="H317" s="18"/>
      <c r="I317" s="18"/>
      <c r="J317" s="18"/>
      <c r="K317" s="19">
        <v>314</v>
      </c>
    </row>
    <row r="318" spans="1:11">
      <c r="A318" s="20"/>
      <c r="B318" s="20"/>
      <c r="C318" s="20"/>
      <c r="D318" s="20"/>
      <c r="E318" s="17">
        <f>IFERROR(HLOOKUP(K318,'2016 Tables'!$A$15:$O$51,MATCH(F318,'2016 Tables'!$A$15:$A$51,0)),"")</f>
        <v>3</v>
      </c>
      <c r="F318" s="18" t="s">
        <v>4</v>
      </c>
      <c r="G318" s="18"/>
      <c r="H318" s="18"/>
      <c r="I318" s="18"/>
      <c r="J318" s="18"/>
      <c r="K318" s="19">
        <v>315</v>
      </c>
    </row>
    <row r="319" spans="1:11">
      <c r="A319" s="20"/>
      <c r="B319" s="20"/>
      <c r="C319" s="20"/>
      <c r="D319" s="20"/>
      <c r="E319" s="17">
        <f>IFERROR(HLOOKUP(K319,'2016 Tables'!$A$15:$O$51,MATCH(F319,'2016 Tables'!$A$15:$A$51,0)),"")</f>
        <v>3</v>
      </c>
      <c r="F319" s="18" t="s">
        <v>4</v>
      </c>
      <c r="G319" s="18"/>
      <c r="H319" s="18"/>
      <c r="I319" s="18"/>
      <c r="J319" s="18"/>
      <c r="K319" s="19">
        <v>316</v>
      </c>
    </row>
    <row r="320" spans="1:11">
      <c r="A320" s="20"/>
      <c r="B320" s="20"/>
      <c r="C320" s="20"/>
      <c r="D320" s="20"/>
      <c r="E320" s="17">
        <f>IFERROR(HLOOKUP(K320,'2016 Tables'!$A$15:$O$51,MATCH(F320,'2016 Tables'!$A$15:$A$51,0)),"")</f>
        <v>3</v>
      </c>
      <c r="F320" s="18" t="s">
        <v>4</v>
      </c>
      <c r="G320" s="18"/>
      <c r="H320" s="18"/>
      <c r="I320" s="18"/>
      <c r="J320" s="18"/>
      <c r="K320" s="19">
        <v>317</v>
      </c>
    </row>
    <row r="321" spans="1:11">
      <c r="A321" s="20"/>
      <c r="B321" s="20"/>
      <c r="C321" s="20"/>
      <c r="D321" s="20"/>
      <c r="E321" s="17">
        <f>IFERROR(HLOOKUP(K321,'2016 Tables'!$A$15:$O$51,MATCH(F321,'2016 Tables'!$A$15:$A$51,0)),"")</f>
        <v>3</v>
      </c>
      <c r="F321" s="18" t="s">
        <v>4</v>
      </c>
      <c r="G321" s="18"/>
      <c r="H321" s="18"/>
      <c r="I321" s="18"/>
      <c r="J321" s="18"/>
      <c r="K321" s="19">
        <v>318</v>
      </c>
    </row>
    <row r="322" spans="1:11">
      <c r="A322" s="20"/>
      <c r="B322" s="20"/>
      <c r="C322" s="20"/>
      <c r="D322" s="20"/>
      <c r="E322" s="17">
        <f>IFERROR(HLOOKUP(K322,'2016 Tables'!$A$15:$O$51,MATCH(F322,'2016 Tables'!$A$15:$A$51,0)),"")</f>
        <v>3</v>
      </c>
      <c r="F322" s="18" t="s">
        <v>4</v>
      </c>
      <c r="G322" s="18"/>
      <c r="H322" s="18"/>
      <c r="I322" s="18"/>
      <c r="J322" s="18"/>
      <c r="K322" s="19">
        <v>319</v>
      </c>
    </row>
    <row r="323" spans="1:11">
      <c r="A323" s="20"/>
      <c r="B323" s="20"/>
      <c r="C323" s="20"/>
      <c r="D323" s="20"/>
      <c r="E323" s="17">
        <f>IFERROR(HLOOKUP(K323,'2016 Tables'!$A$15:$O$51,MATCH(F323,'2016 Tables'!$A$15:$A$51,0)),"")</f>
        <v>3</v>
      </c>
      <c r="F323" s="18" t="s">
        <v>4</v>
      </c>
      <c r="G323" s="18"/>
      <c r="H323" s="18"/>
      <c r="I323" s="18"/>
      <c r="J323" s="18"/>
      <c r="K323" s="19">
        <v>320</v>
      </c>
    </row>
    <row r="324" spans="1:11">
      <c r="A324" s="20"/>
      <c r="B324" s="20"/>
      <c r="C324" s="20"/>
      <c r="D324" s="20"/>
      <c r="E324" s="17">
        <f>IFERROR(HLOOKUP(K324,'2016 Tables'!$A$15:$O$51,MATCH(F324,'2016 Tables'!$A$15:$A$51,0)),"")</f>
        <v>3</v>
      </c>
      <c r="F324" s="18" t="s">
        <v>4</v>
      </c>
      <c r="G324" s="18"/>
      <c r="H324" s="18"/>
      <c r="I324" s="18"/>
      <c r="J324" s="18"/>
      <c r="K324" s="19">
        <v>321</v>
      </c>
    </row>
    <row r="325" spans="1:11">
      <c r="A325" s="20"/>
      <c r="B325" s="20"/>
      <c r="C325" s="20"/>
      <c r="D325" s="20"/>
      <c r="E325" s="17">
        <f>IFERROR(HLOOKUP(K325,'2016 Tables'!$A$15:$O$51,MATCH(F325,'2016 Tables'!$A$15:$A$51,0)),"")</f>
        <v>3</v>
      </c>
      <c r="F325" s="18" t="s">
        <v>4</v>
      </c>
      <c r="G325" s="18"/>
      <c r="H325" s="18"/>
      <c r="I325" s="18"/>
      <c r="J325" s="18"/>
      <c r="K325" s="19">
        <v>322</v>
      </c>
    </row>
    <row r="326" spans="1:11">
      <c r="A326" s="20"/>
      <c r="B326" s="20"/>
      <c r="C326" s="20"/>
      <c r="D326" s="20"/>
      <c r="E326" s="17">
        <f>IFERROR(HLOOKUP(K326,'2016 Tables'!$A$15:$O$51,MATCH(F326,'2016 Tables'!$A$15:$A$51,0)),"")</f>
        <v>3</v>
      </c>
      <c r="F326" s="18" t="s">
        <v>4</v>
      </c>
      <c r="G326" s="18"/>
      <c r="H326" s="18"/>
      <c r="I326" s="18"/>
      <c r="J326" s="18"/>
      <c r="K326" s="19">
        <v>323</v>
      </c>
    </row>
    <row r="327" spans="1:11">
      <c r="A327" s="20"/>
      <c r="B327" s="20"/>
      <c r="C327" s="20"/>
      <c r="D327" s="20"/>
      <c r="E327" s="17">
        <f>IFERROR(HLOOKUP(K327,'2016 Tables'!$A$15:$O$51,MATCH(F327,'2016 Tables'!$A$15:$A$51,0)),"")</f>
        <v>3</v>
      </c>
      <c r="F327" s="18" t="s">
        <v>4</v>
      </c>
      <c r="G327" s="18"/>
      <c r="H327" s="18"/>
      <c r="I327" s="18"/>
      <c r="J327" s="18"/>
      <c r="K327" s="19">
        <v>324</v>
      </c>
    </row>
    <row r="328" spans="1:11">
      <c r="A328" s="20"/>
      <c r="B328" s="20"/>
      <c r="C328" s="20"/>
      <c r="D328" s="20"/>
      <c r="E328" s="17">
        <f>IFERROR(HLOOKUP(K328,'2016 Tables'!$A$15:$O$51,MATCH(F328,'2016 Tables'!$A$15:$A$51,0)),"")</f>
        <v>3</v>
      </c>
      <c r="F328" s="18" t="s">
        <v>4</v>
      </c>
      <c r="G328" s="18"/>
      <c r="H328" s="18"/>
      <c r="I328" s="18"/>
      <c r="J328" s="18"/>
      <c r="K328" s="19">
        <v>325</v>
      </c>
    </row>
    <row r="329" spans="1:11">
      <c r="A329" s="20"/>
      <c r="B329" s="20"/>
      <c r="C329" s="20"/>
      <c r="D329" s="20"/>
      <c r="E329" s="17">
        <f>IFERROR(HLOOKUP(K329,'2016 Tables'!$A$15:$O$51,MATCH(F329,'2016 Tables'!$A$15:$A$51,0)),"")</f>
        <v>3</v>
      </c>
      <c r="F329" s="18" t="s">
        <v>4</v>
      </c>
      <c r="G329" s="18"/>
      <c r="H329" s="18"/>
      <c r="I329" s="18"/>
      <c r="J329" s="18"/>
      <c r="K329" s="19">
        <v>326</v>
      </c>
    </row>
    <row r="330" spans="1:11">
      <c r="A330" s="20"/>
      <c r="B330" s="20"/>
      <c r="C330" s="20"/>
      <c r="D330" s="20"/>
      <c r="E330" s="17">
        <f>IFERROR(HLOOKUP(K330,'2016 Tables'!$A$15:$O$51,MATCH(F330,'2016 Tables'!$A$15:$A$51,0)),"")</f>
        <v>3</v>
      </c>
      <c r="F330" s="18" t="s">
        <v>4</v>
      </c>
      <c r="G330" s="18"/>
      <c r="H330" s="18"/>
      <c r="I330" s="18"/>
      <c r="J330" s="18"/>
      <c r="K330" s="19">
        <v>327</v>
      </c>
    </row>
    <row r="331" spans="1:11">
      <c r="A331" s="20"/>
      <c r="B331" s="20"/>
      <c r="C331" s="20"/>
      <c r="D331" s="20"/>
      <c r="E331" s="17">
        <f>IFERROR(HLOOKUP(K331,'2016 Tables'!$A$15:$O$51,MATCH(F331,'2016 Tables'!$A$15:$A$51,0)),"")</f>
        <v>3</v>
      </c>
      <c r="F331" s="18" t="s">
        <v>4</v>
      </c>
      <c r="G331" s="18"/>
      <c r="H331" s="18"/>
      <c r="I331" s="18"/>
      <c r="J331" s="18"/>
      <c r="K331" s="19">
        <v>328</v>
      </c>
    </row>
    <row r="332" spans="1:11">
      <c r="A332" s="20"/>
      <c r="B332" s="20"/>
      <c r="C332" s="20"/>
      <c r="D332" s="20"/>
      <c r="E332" s="17">
        <f>IFERROR(HLOOKUP(K332,'2016 Tables'!$A$15:$O$51,MATCH(F332,'2016 Tables'!$A$15:$A$51,0)),"")</f>
        <v>3</v>
      </c>
      <c r="F332" s="18" t="s">
        <v>4</v>
      </c>
      <c r="G332" s="18"/>
      <c r="H332" s="18"/>
      <c r="I332" s="18"/>
      <c r="J332" s="18"/>
      <c r="K332" s="19">
        <v>329</v>
      </c>
    </row>
    <row r="333" spans="1:11">
      <c r="A333" s="20"/>
      <c r="B333" s="20"/>
      <c r="C333" s="20"/>
      <c r="D333" s="20"/>
      <c r="E333" s="17">
        <f>IFERROR(HLOOKUP(K333,'2016 Tables'!$A$15:$O$51,MATCH(F333,'2016 Tables'!$A$15:$A$51,0)),"")</f>
        <v>3</v>
      </c>
      <c r="F333" s="18" t="s">
        <v>4</v>
      </c>
      <c r="G333" s="18"/>
      <c r="H333" s="18"/>
      <c r="I333" s="18"/>
      <c r="J333" s="18"/>
      <c r="K333" s="19">
        <v>330</v>
      </c>
    </row>
    <row r="334" spans="1:11">
      <c r="A334" s="20"/>
      <c r="B334" s="20"/>
      <c r="C334" s="20"/>
      <c r="D334" s="20"/>
      <c r="E334" s="17">
        <f>IFERROR(HLOOKUP(K334,'2016 Tables'!$A$15:$O$51,MATCH(F334,'2016 Tables'!$A$15:$A$51,0)),"")</f>
        <v>3</v>
      </c>
      <c r="F334" s="18" t="s">
        <v>4</v>
      </c>
      <c r="G334" s="18"/>
      <c r="H334" s="18"/>
      <c r="I334" s="18"/>
      <c r="J334" s="18"/>
      <c r="K334" s="19">
        <v>331</v>
      </c>
    </row>
    <row r="335" spans="1:11">
      <c r="A335" s="20"/>
      <c r="B335" s="20"/>
      <c r="C335" s="20"/>
      <c r="D335" s="20"/>
      <c r="E335" s="17">
        <f>IFERROR(HLOOKUP(K335,'2016 Tables'!$A$15:$O$51,MATCH(F335,'2016 Tables'!$A$15:$A$51,0)),"")</f>
        <v>3</v>
      </c>
      <c r="F335" s="18" t="s">
        <v>4</v>
      </c>
      <c r="G335" s="18"/>
      <c r="H335" s="18"/>
      <c r="I335" s="18"/>
      <c r="J335" s="18"/>
      <c r="K335" s="19">
        <v>332</v>
      </c>
    </row>
    <row r="336" spans="1:11">
      <c r="A336" s="20"/>
      <c r="B336" s="20"/>
      <c r="C336" s="20"/>
      <c r="D336" s="20"/>
      <c r="E336" s="17">
        <f>IFERROR(HLOOKUP(K336,'2016 Tables'!$A$15:$O$51,MATCH(F336,'2016 Tables'!$A$15:$A$51,0)),"")</f>
        <v>3</v>
      </c>
      <c r="F336" s="18" t="s">
        <v>4</v>
      </c>
      <c r="G336" s="18"/>
      <c r="H336" s="18"/>
      <c r="I336" s="18"/>
      <c r="J336" s="18"/>
      <c r="K336" s="19">
        <v>333</v>
      </c>
    </row>
    <row r="337" spans="1:11">
      <c r="A337" s="20"/>
      <c r="B337" s="20"/>
      <c r="C337" s="20"/>
      <c r="D337" s="20"/>
      <c r="E337" s="17">
        <f>IFERROR(HLOOKUP(K337,'2016 Tables'!$A$15:$O$51,MATCH(F337,'2016 Tables'!$A$15:$A$51,0)),"")</f>
        <v>3</v>
      </c>
      <c r="F337" s="18" t="s">
        <v>4</v>
      </c>
      <c r="G337" s="18"/>
      <c r="H337" s="18"/>
      <c r="I337" s="18"/>
      <c r="J337" s="18"/>
      <c r="K337" s="19">
        <v>334</v>
      </c>
    </row>
    <row r="338" spans="1:11">
      <c r="A338" s="20"/>
      <c r="B338" s="20"/>
      <c r="C338" s="20"/>
      <c r="D338" s="20"/>
      <c r="E338" s="17">
        <f>IFERROR(HLOOKUP(K338,'2016 Tables'!$A$15:$O$51,MATCH(F338,'2016 Tables'!$A$15:$A$51,0)),"")</f>
        <v>3</v>
      </c>
      <c r="F338" s="18" t="s">
        <v>4</v>
      </c>
      <c r="G338" s="18"/>
      <c r="H338" s="18"/>
      <c r="I338" s="18"/>
      <c r="J338" s="18"/>
      <c r="K338" s="19">
        <v>335</v>
      </c>
    </row>
    <row r="339" spans="1:11">
      <c r="A339" s="20"/>
      <c r="B339" s="20"/>
      <c r="C339" s="20"/>
      <c r="D339" s="20"/>
      <c r="E339" s="17">
        <f>IFERROR(HLOOKUP(K339,'2016 Tables'!$A$15:$O$51,MATCH(F339,'2016 Tables'!$A$15:$A$51,0)),"")</f>
        <v>3</v>
      </c>
      <c r="F339" s="18" t="s">
        <v>4</v>
      </c>
      <c r="G339" s="18"/>
      <c r="H339" s="18"/>
      <c r="I339" s="18"/>
      <c r="J339" s="18"/>
      <c r="K339" s="19">
        <v>336</v>
      </c>
    </row>
    <row r="340" spans="1:11">
      <c r="A340" s="20"/>
      <c r="B340" s="20"/>
      <c r="C340" s="20"/>
      <c r="D340" s="20"/>
      <c r="E340" s="17">
        <f>IFERROR(HLOOKUP(K340,'2016 Tables'!$A$15:$O$51,MATCH(F340,'2016 Tables'!$A$15:$A$51,0)),"")</f>
        <v>3</v>
      </c>
      <c r="F340" s="18" t="s">
        <v>4</v>
      </c>
      <c r="G340" s="18"/>
      <c r="H340" s="18"/>
      <c r="I340" s="18"/>
      <c r="J340" s="18"/>
      <c r="K340" s="19">
        <v>337</v>
      </c>
    </row>
    <row r="341" spans="1:11">
      <c r="A341" s="20"/>
      <c r="B341" s="20"/>
      <c r="C341" s="20"/>
      <c r="D341" s="20"/>
      <c r="E341" s="17">
        <f>IFERROR(HLOOKUP(K341,'2016 Tables'!$A$15:$O$51,MATCH(F341,'2016 Tables'!$A$15:$A$51,0)),"")</f>
        <v>3</v>
      </c>
      <c r="F341" s="18" t="s">
        <v>4</v>
      </c>
      <c r="G341" s="18"/>
      <c r="H341" s="18"/>
      <c r="I341" s="18"/>
      <c r="J341" s="18"/>
      <c r="K341" s="19">
        <v>338</v>
      </c>
    </row>
    <row r="342" spans="1:11">
      <c r="A342" s="20"/>
      <c r="B342" s="20"/>
      <c r="C342" s="20"/>
      <c r="D342" s="20"/>
      <c r="E342" s="17">
        <f>IFERROR(HLOOKUP(K342,'2016 Tables'!$A$15:$O$51,MATCH(F342,'2016 Tables'!$A$15:$A$51,0)),"")</f>
        <v>3</v>
      </c>
      <c r="F342" s="18" t="s">
        <v>4</v>
      </c>
      <c r="G342" s="18"/>
      <c r="H342" s="18"/>
      <c r="I342" s="18"/>
      <c r="J342" s="18"/>
      <c r="K342" s="19">
        <v>339</v>
      </c>
    </row>
    <row r="343" spans="1:11">
      <c r="A343" s="20"/>
      <c r="B343" s="20"/>
      <c r="C343" s="20"/>
      <c r="D343" s="20"/>
      <c r="E343" s="17">
        <f>IFERROR(HLOOKUP(K343,'2016 Tables'!$A$15:$O$51,MATCH(F343,'2016 Tables'!$A$15:$A$51,0)),"")</f>
        <v>3</v>
      </c>
      <c r="F343" s="18" t="s">
        <v>4</v>
      </c>
      <c r="G343" s="18"/>
      <c r="H343" s="18"/>
      <c r="I343" s="18"/>
      <c r="J343" s="18"/>
      <c r="K343" s="19">
        <v>340</v>
      </c>
    </row>
    <row r="344" spans="1:11">
      <c r="A344" s="20"/>
      <c r="B344" s="20"/>
      <c r="C344" s="20"/>
      <c r="D344" s="20"/>
      <c r="E344" s="17">
        <f>IFERROR(HLOOKUP(K344,'2016 Tables'!$A$15:$O$51,MATCH(F344,'2016 Tables'!$A$15:$A$51,0)),"")</f>
        <v>3</v>
      </c>
      <c r="F344" s="18" t="s">
        <v>4</v>
      </c>
      <c r="G344" s="18"/>
      <c r="H344" s="18"/>
      <c r="I344" s="18"/>
      <c r="J344" s="18"/>
      <c r="K344" s="19">
        <v>341</v>
      </c>
    </row>
    <row r="345" spans="1:11">
      <c r="A345" s="20"/>
      <c r="B345" s="20"/>
      <c r="C345" s="20"/>
      <c r="D345" s="20"/>
      <c r="E345" s="17">
        <f>IFERROR(HLOOKUP(K345,'2016 Tables'!$A$15:$O$51,MATCH(F345,'2016 Tables'!$A$15:$A$51,0)),"")</f>
        <v>3</v>
      </c>
      <c r="F345" s="18" t="s">
        <v>4</v>
      </c>
      <c r="G345" s="18"/>
      <c r="H345" s="18"/>
      <c r="I345" s="18"/>
      <c r="J345" s="18"/>
      <c r="K345" s="19">
        <v>342</v>
      </c>
    </row>
    <row r="346" spans="1:11">
      <c r="A346" s="20"/>
      <c r="B346" s="20"/>
      <c r="C346" s="20"/>
      <c r="D346" s="20"/>
      <c r="E346" s="17">
        <f>IFERROR(HLOOKUP(K346,'2016 Tables'!$A$15:$O$51,MATCH(F346,'2016 Tables'!$A$15:$A$51,0)),"")</f>
        <v>3</v>
      </c>
      <c r="F346" s="18" t="s">
        <v>4</v>
      </c>
      <c r="G346" s="18"/>
      <c r="H346" s="18"/>
      <c r="I346" s="18"/>
      <c r="J346" s="18"/>
      <c r="K346" s="19">
        <v>343</v>
      </c>
    </row>
    <row r="347" spans="1:11">
      <c r="A347" s="20"/>
      <c r="B347" s="20"/>
      <c r="C347" s="20"/>
      <c r="D347" s="20"/>
      <c r="E347" s="17">
        <f>IFERROR(HLOOKUP(K347,'2016 Tables'!$A$15:$O$51,MATCH(F347,'2016 Tables'!$A$15:$A$51,0)),"")</f>
        <v>3</v>
      </c>
      <c r="F347" s="18" t="s">
        <v>4</v>
      </c>
      <c r="G347" s="18"/>
      <c r="H347" s="18"/>
      <c r="I347" s="18"/>
      <c r="J347" s="18"/>
      <c r="K347" s="19">
        <v>344</v>
      </c>
    </row>
    <row r="348" spans="1:11">
      <c r="A348" s="20"/>
      <c r="B348" s="20"/>
      <c r="C348" s="20"/>
      <c r="D348" s="20"/>
      <c r="E348" s="17">
        <f>IFERROR(HLOOKUP(K348,'2016 Tables'!$A$15:$O$51,MATCH(F348,'2016 Tables'!$A$15:$A$51,0)),"")</f>
        <v>3</v>
      </c>
      <c r="F348" s="18" t="s">
        <v>4</v>
      </c>
      <c r="G348" s="18"/>
      <c r="H348" s="18"/>
      <c r="I348" s="18"/>
      <c r="J348" s="18"/>
      <c r="K348" s="19">
        <v>345</v>
      </c>
    </row>
    <row r="349" spans="1:11">
      <c r="A349" s="20"/>
      <c r="B349" s="20"/>
      <c r="C349" s="20"/>
      <c r="D349" s="20"/>
      <c r="E349" s="17">
        <f>IFERROR(HLOOKUP(K349,'2016 Tables'!$A$15:$O$51,MATCH(F349,'2016 Tables'!$A$15:$A$51,0)),"")</f>
        <v>3</v>
      </c>
      <c r="F349" s="18" t="s">
        <v>4</v>
      </c>
      <c r="G349" s="18"/>
      <c r="H349" s="18"/>
      <c r="I349" s="18"/>
      <c r="J349" s="18"/>
      <c r="K349" s="19">
        <v>346</v>
      </c>
    </row>
    <row r="350" spans="1:11">
      <c r="A350" s="20"/>
      <c r="B350" s="20"/>
      <c r="C350" s="20"/>
      <c r="D350" s="20"/>
      <c r="E350" s="17">
        <f>IFERROR(HLOOKUP(K350,'2016 Tables'!$A$15:$O$51,MATCH(F350,'2016 Tables'!$A$15:$A$51,0)),"")</f>
        <v>3</v>
      </c>
      <c r="F350" s="18" t="s">
        <v>4</v>
      </c>
      <c r="G350" s="18"/>
      <c r="H350" s="18"/>
      <c r="I350" s="18"/>
      <c r="J350" s="18"/>
      <c r="K350" s="19">
        <v>347</v>
      </c>
    </row>
    <row r="351" spans="1:11">
      <c r="A351" s="20"/>
      <c r="B351" s="20"/>
      <c r="C351" s="20"/>
      <c r="D351" s="20"/>
      <c r="E351" s="17">
        <f>IFERROR(HLOOKUP(K351,'2016 Tables'!$A$15:$O$51,MATCH(F351,'2016 Tables'!$A$15:$A$51,0)),"")</f>
        <v>3</v>
      </c>
      <c r="F351" s="18" t="s">
        <v>4</v>
      </c>
      <c r="G351" s="18"/>
      <c r="H351" s="18"/>
      <c r="I351" s="18"/>
      <c r="J351" s="18"/>
      <c r="K351" s="19">
        <v>348</v>
      </c>
    </row>
    <row r="352" spans="1:11">
      <c r="A352" s="20"/>
      <c r="B352" s="20"/>
      <c r="C352" s="20"/>
      <c r="D352" s="20"/>
      <c r="E352" s="17">
        <f>IFERROR(HLOOKUP(K352,'2016 Tables'!$A$15:$O$51,MATCH(F352,'2016 Tables'!$A$15:$A$51,0)),"")</f>
        <v>3</v>
      </c>
      <c r="F352" s="18" t="s">
        <v>4</v>
      </c>
      <c r="G352" s="18"/>
      <c r="H352" s="18"/>
      <c r="I352" s="18"/>
      <c r="J352" s="18"/>
      <c r="K352" s="19">
        <v>349</v>
      </c>
    </row>
    <row r="353" spans="1:11">
      <c r="A353" s="20"/>
      <c r="B353" s="20"/>
      <c r="C353" s="20"/>
      <c r="D353" s="20"/>
      <c r="E353" s="17">
        <f>IFERROR(HLOOKUP(K353,'2016 Tables'!$A$15:$O$51,MATCH(F353,'2016 Tables'!$A$15:$A$51,0)),"")</f>
        <v>3</v>
      </c>
      <c r="F353" s="18" t="s">
        <v>4</v>
      </c>
      <c r="G353" s="18"/>
      <c r="H353" s="18"/>
      <c r="I353" s="18"/>
      <c r="J353" s="18"/>
      <c r="K353" s="19">
        <v>350</v>
      </c>
    </row>
    <row r="354" spans="1:11">
      <c r="A354" s="20"/>
      <c r="B354" s="20"/>
      <c r="C354" s="20"/>
      <c r="D354" s="20"/>
      <c r="E354" s="17">
        <f>IFERROR(HLOOKUP(K354,'2016 Tables'!$A$15:$O$51,MATCH(F354,'2016 Tables'!$A$15:$A$51,0)),"")</f>
        <v>3</v>
      </c>
      <c r="F354" s="18" t="s">
        <v>4</v>
      </c>
      <c r="G354" s="18"/>
      <c r="H354" s="18"/>
      <c r="I354" s="18"/>
      <c r="J354" s="18"/>
      <c r="K354" s="19">
        <v>351</v>
      </c>
    </row>
    <row r="355" spans="1:11">
      <c r="A355" s="20"/>
      <c r="B355" s="20"/>
      <c r="C355" s="20"/>
      <c r="D355" s="20"/>
      <c r="E355" s="17">
        <f>IFERROR(HLOOKUP(K355,'2016 Tables'!$A$15:$O$51,MATCH(F355,'2016 Tables'!$A$15:$A$51,0)),"")</f>
        <v>3</v>
      </c>
      <c r="F355" s="18" t="s">
        <v>4</v>
      </c>
      <c r="G355" s="18"/>
      <c r="H355" s="18"/>
      <c r="I355" s="18"/>
      <c r="J355" s="18"/>
      <c r="K355" s="19">
        <v>352</v>
      </c>
    </row>
    <row r="356" spans="1:11">
      <c r="A356" s="20"/>
      <c r="B356" s="20"/>
      <c r="C356" s="20"/>
      <c r="D356" s="20"/>
      <c r="E356" s="17">
        <f>IFERROR(HLOOKUP(K356,'2016 Tables'!$A$15:$O$51,MATCH(F356,'2016 Tables'!$A$15:$A$51,0)),"")</f>
        <v>3</v>
      </c>
      <c r="F356" s="18" t="s">
        <v>4</v>
      </c>
      <c r="G356" s="18"/>
      <c r="H356" s="18"/>
      <c r="I356" s="18"/>
      <c r="J356" s="18"/>
      <c r="K356" s="19">
        <v>353</v>
      </c>
    </row>
    <row r="357" spans="1:11">
      <c r="A357" s="20"/>
      <c r="B357" s="20"/>
      <c r="C357" s="20"/>
      <c r="D357" s="20"/>
      <c r="E357" s="17">
        <f>IFERROR(HLOOKUP(K357,'2016 Tables'!$A$15:$O$51,MATCH(F357,'2016 Tables'!$A$15:$A$51,0)),"")</f>
        <v>3</v>
      </c>
      <c r="F357" s="18" t="s">
        <v>4</v>
      </c>
      <c r="G357" s="18"/>
      <c r="H357" s="18"/>
      <c r="I357" s="18"/>
      <c r="J357" s="18"/>
      <c r="K357" s="19">
        <v>354</v>
      </c>
    </row>
    <row r="358" spans="1:11">
      <c r="A358" s="20"/>
      <c r="B358" s="20"/>
      <c r="C358" s="20"/>
      <c r="D358" s="20"/>
      <c r="E358" s="17">
        <f>IFERROR(HLOOKUP(K358,'2016 Tables'!$A$15:$O$51,MATCH(F358,'2016 Tables'!$A$15:$A$51,0)),"")</f>
        <v>3</v>
      </c>
      <c r="F358" s="18" t="s">
        <v>4</v>
      </c>
      <c r="G358" s="18"/>
      <c r="H358" s="18"/>
      <c r="I358" s="18"/>
      <c r="J358" s="18"/>
      <c r="K358" s="19">
        <v>355</v>
      </c>
    </row>
    <row r="359" spans="1:11">
      <c r="A359" s="20"/>
      <c r="B359" s="20"/>
      <c r="C359" s="20"/>
      <c r="D359" s="20"/>
      <c r="E359" s="17">
        <f>IFERROR(HLOOKUP(K359,'2016 Tables'!$A$15:$O$51,MATCH(F359,'2016 Tables'!$A$15:$A$51,0)),"")</f>
        <v>3</v>
      </c>
      <c r="F359" s="18" t="s">
        <v>4</v>
      </c>
      <c r="G359" s="18"/>
      <c r="H359" s="18"/>
      <c r="I359" s="18"/>
      <c r="J359" s="18"/>
      <c r="K359" s="19">
        <v>356</v>
      </c>
    </row>
    <row r="360" spans="1:11">
      <c r="A360" s="20"/>
      <c r="B360" s="20"/>
      <c r="C360" s="20"/>
      <c r="D360" s="20"/>
      <c r="E360" s="17">
        <f>IFERROR(HLOOKUP(K360,'2016 Tables'!$A$15:$O$51,MATCH(F360,'2016 Tables'!$A$15:$A$51,0)),"")</f>
        <v>3</v>
      </c>
      <c r="F360" s="18" t="s">
        <v>4</v>
      </c>
      <c r="G360" s="18"/>
      <c r="H360" s="18"/>
      <c r="I360" s="18"/>
      <c r="J360" s="18"/>
      <c r="K360" s="19">
        <v>357</v>
      </c>
    </row>
    <row r="361" spans="1:11">
      <c r="A361" s="20"/>
      <c r="B361" s="20"/>
      <c r="C361" s="20"/>
      <c r="D361" s="20"/>
      <c r="E361" s="17">
        <f>IFERROR(HLOOKUP(K361,'2016 Tables'!$A$15:$O$51,MATCH(F361,'2016 Tables'!$A$15:$A$51,0)),"")</f>
        <v>3</v>
      </c>
      <c r="F361" s="18" t="s">
        <v>4</v>
      </c>
      <c r="G361" s="18"/>
      <c r="H361" s="18"/>
      <c r="I361" s="18"/>
      <c r="J361" s="18"/>
      <c r="K361" s="19">
        <v>358</v>
      </c>
    </row>
    <row r="362" spans="1:11">
      <c r="A362" s="20"/>
      <c r="B362" s="20"/>
      <c r="C362" s="20"/>
      <c r="D362" s="20"/>
      <c r="E362" s="17">
        <f>IFERROR(HLOOKUP(K362,'2016 Tables'!$A$15:$O$51,MATCH(F362,'2016 Tables'!$A$15:$A$51,0)),"")</f>
        <v>3</v>
      </c>
      <c r="F362" s="18" t="s">
        <v>4</v>
      </c>
      <c r="G362" s="18"/>
      <c r="H362" s="18"/>
      <c r="I362" s="18"/>
      <c r="J362" s="18"/>
      <c r="K362" s="19">
        <v>359</v>
      </c>
    </row>
    <row r="363" spans="1:11">
      <c r="A363" s="20"/>
      <c r="B363" s="20"/>
      <c r="C363" s="20"/>
      <c r="D363" s="20"/>
      <c r="E363" s="17">
        <f>IFERROR(HLOOKUP(K363,'2016 Tables'!$A$15:$O$51,MATCH(F363,'2016 Tables'!$A$15:$A$51,0)),"")</f>
        <v>3</v>
      </c>
      <c r="F363" s="18" t="s">
        <v>4</v>
      </c>
      <c r="G363" s="18"/>
      <c r="H363" s="18"/>
      <c r="I363" s="18"/>
      <c r="J363" s="18"/>
      <c r="K363" s="19">
        <v>360</v>
      </c>
    </row>
    <row r="364" spans="1:11">
      <c r="A364" s="20"/>
      <c r="B364" s="20"/>
      <c r="C364" s="20"/>
      <c r="D364" s="20"/>
      <c r="E364" s="17">
        <f>IFERROR(HLOOKUP(K364,'2016 Tables'!$A$15:$O$51,MATCH(F364,'2016 Tables'!$A$15:$A$51,0)),"")</f>
        <v>3</v>
      </c>
      <c r="F364" s="18" t="s">
        <v>4</v>
      </c>
      <c r="G364" s="18"/>
      <c r="H364" s="18"/>
      <c r="I364" s="18"/>
      <c r="J364" s="18"/>
      <c r="K364" s="19">
        <v>361</v>
      </c>
    </row>
    <row r="365" spans="1:11">
      <c r="A365" s="20"/>
      <c r="B365" s="20"/>
      <c r="C365" s="20"/>
      <c r="D365" s="20"/>
      <c r="E365" s="17">
        <f>IFERROR(HLOOKUP(K365,'2016 Tables'!$A$15:$O$51,MATCH(F365,'2016 Tables'!$A$15:$A$51,0)),"")</f>
        <v>3</v>
      </c>
      <c r="F365" s="18" t="s">
        <v>4</v>
      </c>
      <c r="G365" s="18"/>
      <c r="H365" s="18"/>
      <c r="I365" s="18"/>
      <c r="J365" s="18"/>
      <c r="K365" s="19">
        <v>362</v>
      </c>
    </row>
    <row r="366" spans="1:11">
      <c r="A366" s="20"/>
      <c r="B366" s="20"/>
      <c r="C366" s="20"/>
      <c r="D366" s="20"/>
      <c r="E366" s="17">
        <f>IFERROR(HLOOKUP(K366,'2016 Tables'!$A$15:$O$51,MATCH(F366,'2016 Tables'!$A$15:$A$51,0)),"")</f>
        <v>3</v>
      </c>
      <c r="F366" s="18" t="s">
        <v>4</v>
      </c>
      <c r="G366" s="18"/>
      <c r="H366" s="18"/>
      <c r="I366" s="18"/>
      <c r="J366" s="18"/>
      <c r="K366" s="19">
        <v>363</v>
      </c>
    </row>
    <row r="367" spans="1:11">
      <c r="A367" s="20"/>
      <c r="B367" s="20"/>
      <c r="C367" s="20"/>
      <c r="D367" s="20"/>
      <c r="E367" s="17">
        <f>IFERROR(HLOOKUP(K367,'2016 Tables'!$A$15:$O$51,MATCH(F367,'2016 Tables'!$A$15:$A$51,0)),"")</f>
        <v>3</v>
      </c>
      <c r="F367" s="18" t="s">
        <v>4</v>
      </c>
      <c r="G367" s="18"/>
      <c r="H367" s="18"/>
      <c r="I367" s="18"/>
      <c r="J367" s="18"/>
      <c r="K367" s="19">
        <v>364</v>
      </c>
    </row>
    <row r="368" spans="1:11">
      <c r="A368" s="20"/>
      <c r="B368" s="20"/>
      <c r="C368" s="20"/>
      <c r="D368" s="20"/>
      <c r="E368" s="17">
        <f>IFERROR(HLOOKUP(K368,'2016 Tables'!$A$15:$O$51,MATCH(F368,'2016 Tables'!$A$15:$A$51,0)),"")</f>
        <v>3</v>
      </c>
      <c r="F368" s="18" t="s">
        <v>4</v>
      </c>
      <c r="G368" s="18"/>
      <c r="H368" s="18"/>
      <c r="I368" s="18"/>
      <c r="J368" s="18"/>
      <c r="K368" s="19">
        <v>365</v>
      </c>
    </row>
    <row r="369" spans="1:11">
      <c r="A369" s="20"/>
      <c r="B369" s="20"/>
      <c r="C369" s="20"/>
      <c r="D369" s="20"/>
      <c r="E369" s="17">
        <f>IFERROR(HLOOKUP(K369,'2016 Tables'!$A$15:$O$51,MATCH(F369,'2016 Tables'!$A$15:$A$51,0)),"")</f>
        <v>3</v>
      </c>
      <c r="F369" s="18" t="s">
        <v>4</v>
      </c>
      <c r="G369" s="18"/>
      <c r="H369" s="18"/>
      <c r="I369" s="18"/>
      <c r="J369" s="18"/>
      <c r="K369" s="19">
        <v>366</v>
      </c>
    </row>
    <row r="370" spans="1:11">
      <c r="A370" s="20"/>
      <c r="B370" s="20"/>
      <c r="C370" s="20"/>
      <c r="D370" s="20"/>
      <c r="E370" s="17">
        <f>IFERROR(HLOOKUP(K370,'2016 Tables'!$A$15:$O$51,MATCH(F370,'2016 Tables'!$A$15:$A$51,0)),"")</f>
        <v>3</v>
      </c>
      <c r="F370" s="18" t="s">
        <v>4</v>
      </c>
      <c r="G370" s="18"/>
      <c r="H370" s="18"/>
      <c r="I370" s="18"/>
      <c r="J370" s="18"/>
      <c r="K370" s="19">
        <v>367</v>
      </c>
    </row>
    <row r="371" spans="1:11">
      <c r="A371" s="20"/>
      <c r="B371" s="20"/>
      <c r="C371" s="20"/>
      <c r="D371" s="20"/>
      <c r="E371" s="17">
        <f>IFERROR(HLOOKUP(K371,'2016 Tables'!$A$15:$O$51,MATCH(F371,'2016 Tables'!$A$15:$A$51,0)),"")</f>
        <v>3</v>
      </c>
      <c r="F371" s="18" t="s">
        <v>4</v>
      </c>
      <c r="G371" s="18"/>
      <c r="H371" s="18"/>
      <c r="I371" s="18"/>
      <c r="J371" s="18"/>
      <c r="K371" s="19">
        <v>368</v>
      </c>
    </row>
    <row r="372" spans="1:11">
      <c r="A372" s="20"/>
      <c r="B372" s="20"/>
      <c r="C372" s="20"/>
      <c r="D372" s="20"/>
      <c r="E372" s="17">
        <f>IFERROR(HLOOKUP(K372,'2016 Tables'!$A$15:$O$51,MATCH(F372,'2016 Tables'!$A$15:$A$51,0)),"")</f>
        <v>3</v>
      </c>
      <c r="F372" s="18" t="s">
        <v>4</v>
      </c>
      <c r="G372" s="18"/>
      <c r="H372" s="18"/>
      <c r="I372" s="18"/>
      <c r="J372" s="18"/>
      <c r="K372" s="19">
        <v>369</v>
      </c>
    </row>
    <row r="373" spans="1:11">
      <c r="A373" s="20"/>
      <c r="B373" s="20"/>
      <c r="C373" s="20"/>
      <c r="D373" s="20"/>
      <c r="E373" s="17">
        <f>IFERROR(HLOOKUP(K373,'2016 Tables'!$A$15:$O$51,MATCH(F373,'2016 Tables'!$A$15:$A$51,0)),"")</f>
        <v>3</v>
      </c>
      <c r="F373" s="18" t="s">
        <v>4</v>
      </c>
      <c r="G373" s="18"/>
      <c r="H373" s="18"/>
      <c r="I373" s="18"/>
      <c r="J373" s="18"/>
      <c r="K373" s="19">
        <v>370</v>
      </c>
    </row>
    <row r="374" spans="1:11">
      <c r="A374" s="20"/>
      <c r="B374" s="20"/>
      <c r="C374" s="20"/>
      <c r="D374" s="20"/>
      <c r="E374" s="17">
        <f>IFERROR(HLOOKUP(K374,'2016 Tables'!$A$15:$O$51,MATCH(F374,'2016 Tables'!$A$15:$A$51,0)),"")</f>
        <v>3</v>
      </c>
      <c r="F374" s="18" t="s">
        <v>4</v>
      </c>
      <c r="G374" s="18"/>
      <c r="H374" s="18"/>
      <c r="I374" s="18"/>
      <c r="J374" s="18"/>
      <c r="K374" s="19">
        <v>371</v>
      </c>
    </row>
    <row r="375" spans="1:11">
      <c r="A375" s="20"/>
      <c r="B375" s="20"/>
      <c r="C375" s="20"/>
      <c r="D375" s="20"/>
      <c r="E375" s="17">
        <f>IFERROR(HLOOKUP(K375,'2016 Tables'!$A$15:$O$51,MATCH(F375,'2016 Tables'!$A$15:$A$51,0)),"")</f>
        <v>3</v>
      </c>
      <c r="F375" s="18" t="s">
        <v>4</v>
      </c>
      <c r="G375" s="18"/>
      <c r="H375" s="18"/>
      <c r="I375" s="18"/>
      <c r="J375" s="18"/>
      <c r="K375" s="19">
        <v>372</v>
      </c>
    </row>
    <row r="376" spans="1:11">
      <c r="A376" s="20"/>
      <c r="B376" s="20"/>
      <c r="C376" s="20"/>
      <c r="D376" s="20"/>
      <c r="E376" s="17">
        <f>IFERROR(HLOOKUP(K376,'2016 Tables'!$A$15:$O$51,MATCH(F376,'2016 Tables'!$A$15:$A$51,0)),"")</f>
        <v>3</v>
      </c>
      <c r="F376" s="18" t="s">
        <v>4</v>
      </c>
      <c r="G376" s="18"/>
      <c r="H376" s="18"/>
      <c r="I376" s="18"/>
      <c r="J376" s="18"/>
      <c r="K376" s="19">
        <v>373</v>
      </c>
    </row>
    <row r="377" spans="1:11">
      <c r="A377" s="20"/>
      <c r="B377" s="20"/>
      <c r="C377" s="20"/>
      <c r="D377" s="20"/>
      <c r="E377" s="17">
        <f>IFERROR(HLOOKUP(K377,'2016 Tables'!$A$15:$O$51,MATCH(F377,'2016 Tables'!$A$15:$A$51,0)),"")</f>
        <v>3</v>
      </c>
      <c r="F377" s="18" t="s">
        <v>4</v>
      </c>
      <c r="G377" s="18"/>
      <c r="H377" s="18"/>
      <c r="I377" s="18"/>
      <c r="J377" s="18"/>
      <c r="K377" s="19">
        <v>374</v>
      </c>
    </row>
    <row r="378" spans="1:11">
      <c r="A378" s="20"/>
      <c r="B378" s="20"/>
      <c r="C378" s="20"/>
      <c r="D378" s="20"/>
      <c r="E378" s="17">
        <f>IFERROR(HLOOKUP(K378,'2016 Tables'!$A$15:$O$51,MATCH(F378,'2016 Tables'!$A$15:$A$51,0)),"")</f>
        <v>3</v>
      </c>
      <c r="F378" s="18" t="s">
        <v>4</v>
      </c>
      <c r="G378" s="18"/>
      <c r="H378" s="18"/>
      <c r="I378" s="18"/>
      <c r="J378" s="18"/>
      <c r="K378" s="19">
        <v>375</v>
      </c>
    </row>
    <row r="379" spans="1:11">
      <c r="A379" s="20"/>
      <c r="B379" s="20"/>
      <c r="C379" s="20"/>
      <c r="D379" s="20"/>
      <c r="E379" s="17">
        <f>IFERROR(HLOOKUP(K379,'2016 Tables'!$A$15:$O$51,MATCH(F379,'2016 Tables'!$A$15:$A$51,0)),"")</f>
        <v>3</v>
      </c>
      <c r="F379" s="18" t="s">
        <v>4</v>
      </c>
      <c r="G379" s="18"/>
      <c r="H379" s="18"/>
      <c r="I379" s="18"/>
      <c r="J379" s="18"/>
      <c r="K379" s="19">
        <v>376</v>
      </c>
    </row>
    <row r="380" spans="1:11">
      <c r="A380" s="20"/>
      <c r="B380" s="20"/>
      <c r="C380" s="20"/>
      <c r="D380" s="20"/>
      <c r="E380" s="17">
        <f>IFERROR(HLOOKUP(K380,'2016 Tables'!$A$15:$O$51,MATCH(F380,'2016 Tables'!$A$15:$A$51,0)),"")</f>
        <v>3</v>
      </c>
      <c r="F380" s="18" t="s">
        <v>4</v>
      </c>
      <c r="G380" s="18"/>
      <c r="H380" s="18"/>
      <c r="I380" s="18"/>
      <c r="J380" s="18"/>
      <c r="K380" s="19">
        <v>377</v>
      </c>
    </row>
    <row r="381" spans="1:11">
      <c r="A381" s="20"/>
      <c r="B381" s="20"/>
      <c r="C381" s="20"/>
      <c r="D381" s="20"/>
      <c r="E381" s="17">
        <f>IFERROR(HLOOKUP(K381,'2016 Tables'!$A$15:$O$51,MATCH(F381,'2016 Tables'!$A$15:$A$51,0)),"")</f>
        <v>3</v>
      </c>
      <c r="F381" s="18" t="s">
        <v>4</v>
      </c>
      <c r="G381" s="18"/>
      <c r="H381" s="18"/>
      <c r="I381" s="18"/>
      <c r="J381" s="18"/>
      <c r="K381" s="19">
        <v>378</v>
      </c>
    </row>
    <row r="382" spans="1:11">
      <c r="A382" s="20"/>
      <c r="B382" s="20"/>
      <c r="C382" s="20"/>
      <c r="D382" s="20"/>
      <c r="E382" s="17">
        <f>IFERROR(HLOOKUP(K382,'2016 Tables'!$A$15:$O$51,MATCH(F382,'2016 Tables'!$A$15:$A$51,0)),"")</f>
        <v>3</v>
      </c>
      <c r="F382" s="18" t="s">
        <v>4</v>
      </c>
      <c r="G382" s="18"/>
      <c r="H382" s="18"/>
      <c r="I382" s="18"/>
      <c r="J382" s="18"/>
      <c r="K382" s="19">
        <v>379</v>
      </c>
    </row>
    <row r="383" spans="1:11">
      <c r="A383" s="20"/>
      <c r="B383" s="20"/>
      <c r="C383" s="20"/>
      <c r="D383" s="20"/>
      <c r="E383" s="17">
        <f>IFERROR(HLOOKUP(K383,'2016 Tables'!$A$15:$O$51,MATCH(F383,'2016 Tables'!$A$15:$A$51,0)),"")</f>
        <v>3</v>
      </c>
      <c r="F383" s="18" t="s">
        <v>4</v>
      </c>
      <c r="G383" s="18"/>
      <c r="H383" s="18"/>
      <c r="I383" s="18"/>
      <c r="J383" s="18"/>
      <c r="K383" s="19">
        <v>380</v>
      </c>
    </row>
    <row r="384" spans="1:11">
      <c r="A384" s="20"/>
      <c r="B384" s="20"/>
      <c r="C384" s="20"/>
      <c r="D384" s="20"/>
      <c r="E384" s="17">
        <f>IFERROR(HLOOKUP(K384,'2016 Tables'!$A$15:$O$51,MATCH(F384,'2016 Tables'!$A$15:$A$51,0)),"")</f>
        <v>3</v>
      </c>
      <c r="F384" s="18" t="s">
        <v>4</v>
      </c>
      <c r="G384" s="18"/>
      <c r="H384" s="18"/>
      <c r="I384" s="18"/>
      <c r="J384" s="18"/>
      <c r="K384" s="19">
        <v>381</v>
      </c>
    </row>
    <row r="385" spans="1:11">
      <c r="A385" s="20"/>
      <c r="B385" s="20"/>
      <c r="C385" s="20"/>
      <c r="D385" s="20"/>
      <c r="E385" s="17">
        <f>IFERROR(HLOOKUP(K385,'2016 Tables'!$A$15:$O$51,MATCH(F385,'2016 Tables'!$A$15:$A$51,0)),"")</f>
        <v>3</v>
      </c>
      <c r="F385" s="18" t="s">
        <v>4</v>
      </c>
      <c r="G385" s="18"/>
      <c r="H385" s="18"/>
      <c r="I385" s="18"/>
      <c r="J385" s="18"/>
      <c r="K385" s="19">
        <v>382</v>
      </c>
    </row>
    <row r="386" spans="1:11">
      <c r="A386" s="20"/>
      <c r="B386" s="20"/>
      <c r="C386" s="20"/>
      <c r="D386" s="20"/>
      <c r="E386" s="17">
        <f>IFERROR(HLOOKUP(K386,'2016 Tables'!$A$15:$O$51,MATCH(F386,'2016 Tables'!$A$15:$A$51,0)),"")</f>
        <v>3</v>
      </c>
      <c r="F386" s="18" t="s">
        <v>4</v>
      </c>
      <c r="G386" s="18"/>
      <c r="H386" s="18"/>
      <c r="I386" s="18"/>
      <c r="J386" s="18"/>
      <c r="K386" s="19">
        <v>383</v>
      </c>
    </row>
    <row r="387" spans="1:11">
      <c r="A387" s="20"/>
      <c r="B387" s="20"/>
      <c r="C387" s="20"/>
      <c r="D387" s="20"/>
      <c r="E387" s="17">
        <f>IFERROR(HLOOKUP(K387,'2016 Tables'!$A$15:$O$51,MATCH(F387,'2016 Tables'!$A$15:$A$51,0)),"")</f>
        <v>3</v>
      </c>
      <c r="F387" s="18" t="s">
        <v>4</v>
      </c>
      <c r="G387" s="18"/>
      <c r="H387" s="18"/>
      <c r="I387" s="18"/>
      <c r="J387" s="18"/>
      <c r="K387" s="19">
        <v>384</v>
      </c>
    </row>
    <row r="388" spans="1:11">
      <c r="A388" s="20"/>
      <c r="B388" s="20"/>
      <c r="C388" s="20"/>
      <c r="D388" s="20"/>
      <c r="E388" s="17">
        <f>IFERROR(HLOOKUP(K388,'2016 Tables'!$A$15:$O$51,MATCH(F388,'2016 Tables'!$A$15:$A$51,0)),"")</f>
        <v>1.5</v>
      </c>
      <c r="F388" s="18" t="s">
        <v>4</v>
      </c>
      <c r="G388" s="18"/>
      <c r="H388" s="18"/>
      <c r="I388" s="18"/>
      <c r="J388" s="18"/>
      <c r="K388" s="19">
        <v>385</v>
      </c>
    </row>
    <row r="389" spans="1:11">
      <c r="A389" s="20"/>
      <c r="B389" s="20"/>
      <c r="C389" s="20"/>
      <c r="D389" s="20"/>
      <c r="E389" s="17">
        <f>IFERROR(HLOOKUP(K389,'2016 Tables'!$A$15:$O$51,MATCH(F389,'2016 Tables'!$A$15:$A$51,0)),"")</f>
        <v>1.5</v>
      </c>
      <c r="F389" s="18" t="s">
        <v>4</v>
      </c>
      <c r="G389" s="18"/>
      <c r="H389" s="18"/>
      <c r="I389" s="18"/>
      <c r="J389" s="18"/>
      <c r="K389" s="19">
        <v>386</v>
      </c>
    </row>
    <row r="390" spans="1:11">
      <c r="A390" s="20"/>
      <c r="B390" s="20"/>
      <c r="C390" s="20"/>
      <c r="D390" s="20"/>
      <c r="E390" s="17">
        <f>IFERROR(HLOOKUP(K390,'2016 Tables'!$A$15:$O$51,MATCH(F390,'2016 Tables'!$A$15:$A$51,0)),"")</f>
        <v>1.5</v>
      </c>
      <c r="F390" s="18" t="s">
        <v>4</v>
      </c>
      <c r="G390" s="18"/>
      <c r="H390" s="18"/>
      <c r="I390" s="18"/>
      <c r="J390" s="18"/>
      <c r="K390" s="19">
        <v>387</v>
      </c>
    </row>
    <row r="391" spans="1:11">
      <c r="A391" s="20"/>
      <c r="B391" s="20"/>
      <c r="C391" s="20"/>
      <c r="D391" s="20"/>
      <c r="E391" s="17">
        <f>IFERROR(HLOOKUP(K391,'2016 Tables'!$A$15:$O$51,MATCH(F391,'2016 Tables'!$A$15:$A$51,0)),"")</f>
        <v>1.5</v>
      </c>
      <c r="F391" s="18" t="s">
        <v>4</v>
      </c>
      <c r="G391" s="18"/>
      <c r="H391" s="18"/>
      <c r="I391" s="18"/>
      <c r="J391" s="18"/>
      <c r="K391" s="19">
        <v>388</v>
      </c>
    </row>
    <row r="392" spans="1:11">
      <c r="A392" s="20"/>
      <c r="B392" s="20"/>
      <c r="C392" s="20"/>
      <c r="D392" s="20"/>
      <c r="E392" s="17">
        <f>IFERROR(HLOOKUP(K392,'2016 Tables'!$A$15:$O$51,MATCH(F392,'2016 Tables'!$A$15:$A$51,0)),"")</f>
        <v>1.5</v>
      </c>
      <c r="F392" s="18" t="s">
        <v>4</v>
      </c>
      <c r="G392" s="18"/>
      <c r="H392" s="18"/>
      <c r="I392" s="18"/>
      <c r="J392" s="18"/>
      <c r="K392" s="19">
        <v>389</v>
      </c>
    </row>
    <row r="393" spans="1:11">
      <c r="A393" s="20"/>
      <c r="B393" s="20"/>
      <c r="C393" s="20"/>
      <c r="D393" s="20"/>
      <c r="E393" s="17">
        <f>IFERROR(HLOOKUP(K393,'2016 Tables'!$A$15:$O$51,MATCH(F393,'2016 Tables'!$A$15:$A$51,0)),"")</f>
        <v>1.5</v>
      </c>
      <c r="F393" s="18" t="s">
        <v>4</v>
      </c>
      <c r="G393" s="18"/>
      <c r="H393" s="18"/>
      <c r="I393" s="18"/>
      <c r="J393" s="18"/>
      <c r="K393" s="19">
        <v>390</v>
      </c>
    </row>
    <row r="394" spans="1:11">
      <c r="A394" s="20"/>
      <c r="B394" s="20"/>
      <c r="C394" s="20"/>
      <c r="D394" s="20"/>
      <c r="E394" s="17">
        <f>IFERROR(HLOOKUP(K394,'2016 Tables'!$A$15:$O$51,MATCH(F394,'2016 Tables'!$A$15:$A$51,0)),"")</f>
        <v>1.5</v>
      </c>
      <c r="F394" s="18" t="s">
        <v>4</v>
      </c>
      <c r="G394" s="18"/>
      <c r="H394" s="18"/>
      <c r="I394" s="18"/>
      <c r="J394" s="18"/>
      <c r="K394" s="19">
        <v>391</v>
      </c>
    </row>
    <row r="395" spans="1:11">
      <c r="A395" s="20"/>
      <c r="B395" s="20"/>
      <c r="C395" s="20"/>
      <c r="D395" s="20"/>
      <c r="E395" s="17">
        <f>IFERROR(HLOOKUP(K395,'2016 Tables'!$A$15:$O$51,MATCH(F395,'2016 Tables'!$A$15:$A$51,0)),"")</f>
        <v>1.5</v>
      </c>
      <c r="F395" s="18" t="s">
        <v>4</v>
      </c>
      <c r="G395" s="18"/>
      <c r="H395" s="18"/>
      <c r="I395" s="18"/>
      <c r="J395" s="18"/>
      <c r="K395" s="19">
        <v>392</v>
      </c>
    </row>
    <row r="396" spans="1:11">
      <c r="A396" s="20"/>
      <c r="B396" s="20"/>
      <c r="C396" s="20"/>
      <c r="D396" s="20"/>
      <c r="E396" s="17">
        <f>IFERROR(HLOOKUP(K396,'2016 Tables'!$A$15:$O$51,MATCH(F396,'2016 Tables'!$A$15:$A$51,0)),"")</f>
        <v>1.5</v>
      </c>
      <c r="F396" s="18" t="s">
        <v>4</v>
      </c>
      <c r="G396" s="18"/>
      <c r="H396" s="18"/>
      <c r="I396" s="18"/>
      <c r="J396" s="18"/>
      <c r="K396" s="19">
        <v>393</v>
      </c>
    </row>
    <row r="397" spans="1:11">
      <c r="A397" s="20"/>
      <c r="B397" s="20"/>
      <c r="C397" s="20"/>
      <c r="D397" s="20"/>
      <c r="E397" s="17">
        <f>IFERROR(HLOOKUP(K397,'2016 Tables'!$A$15:$O$51,MATCH(F397,'2016 Tables'!$A$15:$A$51,0)),"")</f>
        <v>1.5</v>
      </c>
      <c r="F397" s="18" t="s">
        <v>4</v>
      </c>
      <c r="G397" s="18"/>
      <c r="H397" s="18"/>
      <c r="I397" s="18"/>
      <c r="J397" s="18"/>
      <c r="K397" s="19">
        <v>394</v>
      </c>
    </row>
    <row r="398" spans="1:11">
      <c r="A398" s="20"/>
      <c r="B398" s="20"/>
      <c r="C398" s="20"/>
      <c r="D398" s="20"/>
      <c r="E398" s="17">
        <f>IFERROR(HLOOKUP(K398,'2016 Tables'!$A$15:$O$51,MATCH(F398,'2016 Tables'!$A$15:$A$51,0)),"")</f>
        <v>1.5</v>
      </c>
      <c r="F398" s="18" t="s">
        <v>4</v>
      </c>
      <c r="G398" s="18"/>
      <c r="H398" s="18"/>
      <c r="I398" s="18"/>
      <c r="J398" s="18"/>
      <c r="K398" s="19">
        <v>395</v>
      </c>
    </row>
    <row r="399" spans="1:11">
      <c r="A399" s="20"/>
      <c r="B399" s="20"/>
      <c r="C399" s="20"/>
      <c r="D399" s="20"/>
      <c r="E399" s="17">
        <f>IFERROR(HLOOKUP(K399,'2016 Tables'!$A$15:$O$51,MATCH(F399,'2016 Tables'!$A$15:$A$51,0)),"")</f>
        <v>1.5</v>
      </c>
      <c r="F399" s="18" t="s">
        <v>4</v>
      </c>
      <c r="G399" s="18"/>
      <c r="H399" s="18"/>
      <c r="I399" s="18"/>
      <c r="J399" s="18"/>
      <c r="K399" s="19">
        <v>396</v>
      </c>
    </row>
    <row r="400" spans="1:11">
      <c r="A400" s="20"/>
      <c r="B400" s="20"/>
      <c r="C400" s="20"/>
      <c r="D400" s="20"/>
      <c r="E400" s="17">
        <f>IFERROR(HLOOKUP(K400,'2016 Tables'!$A$15:$O$51,MATCH(F400,'2016 Tables'!$A$15:$A$51,0)),"")</f>
        <v>1.5</v>
      </c>
      <c r="F400" s="18" t="s">
        <v>4</v>
      </c>
      <c r="G400" s="18"/>
      <c r="H400" s="18"/>
      <c r="I400" s="18"/>
      <c r="J400" s="18"/>
      <c r="K400" s="19">
        <v>397</v>
      </c>
    </row>
    <row r="401" spans="1:11">
      <c r="A401" s="20"/>
      <c r="B401" s="20"/>
      <c r="C401" s="20"/>
      <c r="D401" s="20"/>
      <c r="E401" s="17">
        <f>IFERROR(HLOOKUP(K401,'2016 Tables'!$A$15:$O$51,MATCH(F401,'2016 Tables'!$A$15:$A$51,0)),"")</f>
        <v>1.5</v>
      </c>
      <c r="F401" s="18" t="s">
        <v>4</v>
      </c>
      <c r="G401" s="18"/>
      <c r="H401" s="18"/>
      <c r="I401" s="18"/>
      <c r="J401" s="18"/>
      <c r="K401" s="19">
        <v>398</v>
      </c>
    </row>
    <row r="402" spans="1:11">
      <c r="A402" s="20"/>
      <c r="B402" s="20"/>
      <c r="C402" s="20"/>
      <c r="D402" s="20"/>
      <c r="E402" s="17">
        <f>IFERROR(HLOOKUP(K402,'2016 Tables'!$A$15:$O$51,MATCH(F402,'2016 Tables'!$A$15:$A$51,0)),"")</f>
        <v>1.5</v>
      </c>
      <c r="F402" s="18" t="s">
        <v>4</v>
      </c>
      <c r="G402" s="18"/>
      <c r="H402" s="18"/>
      <c r="I402" s="18"/>
      <c r="J402" s="18"/>
      <c r="K402" s="19">
        <v>399</v>
      </c>
    </row>
    <row r="403" spans="1:11">
      <c r="A403" s="20"/>
      <c r="B403" s="20"/>
      <c r="C403" s="20"/>
      <c r="D403" s="20"/>
      <c r="E403" s="17">
        <f>IFERROR(HLOOKUP(K403,'2016 Tables'!$A$15:$O$51,MATCH(F403,'2016 Tables'!$A$15:$A$51,0)),"")</f>
        <v>1.5</v>
      </c>
      <c r="F403" s="18" t="s">
        <v>4</v>
      </c>
      <c r="G403" s="18"/>
      <c r="H403" s="18"/>
      <c r="I403" s="18"/>
      <c r="J403" s="18"/>
      <c r="K403" s="19">
        <v>400</v>
      </c>
    </row>
    <row r="404" spans="1:11">
      <c r="A404" s="20"/>
      <c r="B404" s="20"/>
      <c r="C404" s="20"/>
      <c r="D404" s="20"/>
      <c r="E404" s="17">
        <f>IFERROR(HLOOKUP(K404,'2016 Tables'!$A$15:$O$51,MATCH(F404,'2016 Tables'!$A$15:$A$51,0)),"")</f>
        <v>1.5</v>
      </c>
      <c r="F404" s="18" t="s">
        <v>4</v>
      </c>
      <c r="G404" s="18"/>
      <c r="H404" s="18"/>
      <c r="I404" s="18"/>
      <c r="J404" s="18"/>
      <c r="K404" s="19">
        <v>401</v>
      </c>
    </row>
    <row r="405" spans="1:11">
      <c r="A405" s="20"/>
      <c r="B405" s="20"/>
      <c r="C405" s="20"/>
      <c r="D405" s="20"/>
      <c r="E405" s="17">
        <f>IFERROR(HLOOKUP(K405,'2016 Tables'!$A$15:$O$51,MATCH(F405,'2016 Tables'!$A$15:$A$51,0)),"")</f>
        <v>1.5</v>
      </c>
      <c r="F405" s="18" t="s">
        <v>4</v>
      </c>
      <c r="G405" s="18"/>
      <c r="H405" s="18"/>
      <c r="I405" s="18"/>
      <c r="J405" s="18"/>
      <c r="K405" s="19">
        <v>402</v>
      </c>
    </row>
    <row r="406" spans="1:11">
      <c r="A406" s="20"/>
      <c r="B406" s="20"/>
      <c r="C406" s="20"/>
      <c r="D406" s="20"/>
      <c r="E406" s="17">
        <f>IFERROR(HLOOKUP(K406,'2016 Tables'!$A$15:$O$51,MATCH(F406,'2016 Tables'!$A$15:$A$51,0)),"")</f>
        <v>1.5</v>
      </c>
      <c r="F406" s="18" t="s">
        <v>4</v>
      </c>
      <c r="G406" s="18"/>
      <c r="H406" s="18"/>
      <c r="I406" s="18"/>
      <c r="J406" s="18"/>
      <c r="K406" s="19">
        <v>403</v>
      </c>
    </row>
    <row r="407" spans="1:11">
      <c r="A407" s="20"/>
      <c r="B407" s="20"/>
      <c r="C407" s="20"/>
      <c r="D407" s="20"/>
      <c r="E407" s="17">
        <f>IFERROR(HLOOKUP(K407,'2016 Tables'!$A$15:$O$51,MATCH(F407,'2016 Tables'!$A$15:$A$51,0)),"")</f>
        <v>1.5</v>
      </c>
      <c r="F407" s="18" t="s">
        <v>4</v>
      </c>
      <c r="G407" s="18"/>
      <c r="H407" s="18"/>
      <c r="I407" s="18"/>
      <c r="J407" s="18"/>
      <c r="K407" s="19">
        <v>404</v>
      </c>
    </row>
    <row r="408" spans="1:11">
      <c r="A408" s="20"/>
      <c r="B408" s="20"/>
      <c r="C408" s="20"/>
      <c r="D408" s="20"/>
      <c r="E408" s="17">
        <f>IFERROR(HLOOKUP(K408,'2016 Tables'!$A$15:$O$51,MATCH(F408,'2016 Tables'!$A$15:$A$51,0)),"")</f>
        <v>1.5</v>
      </c>
      <c r="F408" s="18" t="s">
        <v>4</v>
      </c>
      <c r="G408" s="18"/>
      <c r="H408" s="18"/>
      <c r="I408" s="18"/>
      <c r="J408" s="18"/>
      <c r="K408" s="19">
        <v>405</v>
      </c>
    </row>
    <row r="409" spans="1:11">
      <c r="A409" s="20"/>
      <c r="B409" s="20"/>
      <c r="C409" s="20"/>
      <c r="D409" s="20"/>
      <c r="E409" s="17">
        <f>IFERROR(HLOOKUP(K409,'2016 Tables'!$A$15:$O$51,MATCH(F409,'2016 Tables'!$A$15:$A$51,0)),"")</f>
        <v>1.5</v>
      </c>
      <c r="F409" s="18" t="s">
        <v>4</v>
      </c>
      <c r="G409" s="18"/>
      <c r="H409" s="18"/>
      <c r="I409" s="18"/>
      <c r="J409" s="18"/>
      <c r="K409" s="19">
        <v>406</v>
      </c>
    </row>
    <row r="410" spans="1:11">
      <c r="A410" s="20"/>
      <c r="B410" s="20"/>
      <c r="C410" s="20"/>
      <c r="D410" s="20"/>
      <c r="E410" s="17">
        <f>IFERROR(HLOOKUP(K410,'2016 Tables'!$A$15:$O$51,MATCH(F410,'2016 Tables'!$A$15:$A$51,0)),"")</f>
        <v>1.5</v>
      </c>
      <c r="F410" s="18" t="s">
        <v>4</v>
      </c>
      <c r="G410" s="18"/>
      <c r="H410" s="18"/>
      <c r="I410" s="18"/>
      <c r="J410" s="18"/>
      <c r="K410" s="19">
        <v>407</v>
      </c>
    </row>
    <row r="411" spans="1:11">
      <c r="A411" s="20"/>
      <c r="B411" s="20"/>
      <c r="C411" s="20"/>
      <c r="D411" s="20"/>
      <c r="E411" s="17">
        <f>IFERROR(HLOOKUP(K411,'2016 Tables'!$A$15:$O$51,MATCH(F411,'2016 Tables'!$A$15:$A$51,0)),"")</f>
        <v>1.5</v>
      </c>
      <c r="F411" s="18" t="s">
        <v>4</v>
      </c>
      <c r="G411" s="18"/>
      <c r="H411" s="18"/>
      <c r="I411" s="18"/>
      <c r="J411" s="18"/>
      <c r="K411" s="19">
        <v>408</v>
      </c>
    </row>
    <row r="412" spans="1:11">
      <c r="A412" s="20"/>
      <c r="B412" s="20"/>
      <c r="C412" s="20"/>
      <c r="D412" s="20"/>
      <c r="E412" s="17">
        <f>IFERROR(HLOOKUP(K412,'2016 Tables'!$A$15:$O$51,MATCH(F412,'2016 Tables'!$A$15:$A$51,0)),"")</f>
        <v>1.5</v>
      </c>
      <c r="F412" s="18" t="s">
        <v>4</v>
      </c>
      <c r="G412" s="18"/>
      <c r="H412" s="18"/>
      <c r="I412" s="18"/>
      <c r="J412" s="18"/>
      <c r="K412" s="19">
        <v>409</v>
      </c>
    </row>
    <row r="413" spans="1:11">
      <c r="A413" s="20"/>
      <c r="B413" s="20"/>
      <c r="C413" s="20"/>
      <c r="D413" s="20"/>
      <c r="E413" s="17">
        <f>IFERROR(HLOOKUP(K413,'2016 Tables'!$A$15:$O$51,MATCH(F413,'2016 Tables'!$A$15:$A$51,0)),"")</f>
        <v>1.5</v>
      </c>
      <c r="F413" s="18" t="s">
        <v>4</v>
      </c>
      <c r="G413" s="18"/>
      <c r="H413" s="18"/>
      <c r="I413" s="18"/>
      <c r="J413" s="18"/>
      <c r="K413" s="19">
        <v>410</v>
      </c>
    </row>
    <row r="414" spans="1:11">
      <c r="A414" s="20"/>
      <c r="B414" s="20"/>
      <c r="C414" s="20"/>
      <c r="D414" s="20"/>
      <c r="E414" s="17">
        <f>IFERROR(HLOOKUP(K414,'2016 Tables'!$A$15:$O$51,MATCH(F414,'2016 Tables'!$A$15:$A$51,0)),"")</f>
        <v>1.5</v>
      </c>
      <c r="F414" s="18" t="s">
        <v>4</v>
      </c>
      <c r="G414" s="18"/>
      <c r="H414" s="18"/>
      <c r="I414" s="18"/>
      <c r="J414" s="18"/>
      <c r="K414" s="19">
        <v>411</v>
      </c>
    </row>
    <row r="415" spans="1:11">
      <c r="A415" s="20"/>
      <c r="B415" s="20"/>
      <c r="C415" s="20"/>
      <c r="D415" s="20"/>
      <c r="E415" s="17">
        <f>IFERROR(HLOOKUP(K415,'2016 Tables'!$A$15:$O$51,MATCH(F415,'2016 Tables'!$A$15:$A$51,0)),"")</f>
        <v>1.5</v>
      </c>
      <c r="F415" s="18" t="s">
        <v>4</v>
      </c>
      <c r="G415" s="18"/>
      <c r="H415" s="18"/>
      <c r="I415" s="18"/>
      <c r="J415" s="18"/>
      <c r="K415" s="19">
        <v>412</v>
      </c>
    </row>
    <row r="416" spans="1:11">
      <c r="A416" s="20"/>
      <c r="B416" s="20"/>
      <c r="C416" s="20"/>
      <c r="D416" s="20"/>
      <c r="E416" s="17">
        <f>IFERROR(HLOOKUP(K416,'2016 Tables'!$A$15:$O$51,MATCH(F416,'2016 Tables'!$A$15:$A$51,0)),"")</f>
        <v>1.5</v>
      </c>
      <c r="F416" s="18" t="s">
        <v>4</v>
      </c>
      <c r="G416" s="18"/>
      <c r="H416" s="18"/>
      <c r="I416" s="18"/>
      <c r="J416" s="18"/>
      <c r="K416" s="19">
        <v>413</v>
      </c>
    </row>
    <row r="417" spans="1:11">
      <c r="A417" s="20"/>
      <c r="B417" s="20"/>
      <c r="C417" s="20"/>
      <c r="D417" s="20"/>
      <c r="E417" s="17">
        <f>IFERROR(HLOOKUP(K417,'2016 Tables'!$A$15:$O$51,MATCH(F417,'2016 Tables'!$A$15:$A$51,0)),"")</f>
        <v>1.5</v>
      </c>
      <c r="F417" s="18" t="s">
        <v>4</v>
      </c>
      <c r="G417" s="18"/>
      <c r="H417" s="18"/>
      <c r="I417" s="18"/>
      <c r="J417" s="18"/>
      <c r="K417" s="19">
        <v>414</v>
      </c>
    </row>
    <row r="418" spans="1:11">
      <c r="A418" s="20"/>
      <c r="B418" s="20"/>
      <c r="C418" s="20"/>
      <c r="D418" s="20"/>
      <c r="E418" s="17">
        <f>IFERROR(HLOOKUP(K418,'2016 Tables'!$A$15:$O$51,MATCH(F418,'2016 Tables'!$A$15:$A$51,0)),"")</f>
        <v>1.5</v>
      </c>
      <c r="F418" s="18" t="s">
        <v>4</v>
      </c>
      <c r="G418" s="18"/>
      <c r="H418" s="18"/>
      <c r="I418" s="18"/>
      <c r="J418" s="18"/>
      <c r="K418" s="19">
        <v>415</v>
      </c>
    </row>
    <row r="419" spans="1:11">
      <c r="A419" s="20"/>
      <c r="B419" s="20"/>
      <c r="C419" s="20"/>
      <c r="D419" s="20"/>
      <c r="E419" s="17">
        <f>IFERROR(HLOOKUP(K419,'2016 Tables'!$A$15:$O$51,MATCH(F419,'2016 Tables'!$A$15:$A$51,0)),"")</f>
        <v>1.5</v>
      </c>
      <c r="F419" s="18" t="s">
        <v>4</v>
      </c>
      <c r="G419" s="18"/>
      <c r="H419" s="18"/>
      <c r="I419" s="18"/>
      <c r="J419" s="18"/>
      <c r="K419" s="19">
        <v>416</v>
      </c>
    </row>
    <row r="420" spans="1:11">
      <c r="A420" s="20"/>
      <c r="B420" s="20"/>
      <c r="C420" s="20"/>
      <c r="D420" s="20"/>
      <c r="E420" s="17">
        <f>IFERROR(HLOOKUP(K420,'2016 Tables'!$A$15:$O$51,MATCH(F420,'2016 Tables'!$A$15:$A$51,0)),"")</f>
        <v>1.5</v>
      </c>
      <c r="F420" s="18" t="s">
        <v>4</v>
      </c>
      <c r="G420" s="18"/>
      <c r="H420" s="18"/>
      <c r="I420" s="18"/>
      <c r="J420" s="18"/>
      <c r="K420" s="19">
        <v>417</v>
      </c>
    </row>
    <row r="421" spans="1:11">
      <c r="A421" s="20"/>
      <c r="B421" s="20"/>
      <c r="C421" s="20"/>
      <c r="D421" s="20"/>
      <c r="E421" s="17">
        <f>IFERROR(HLOOKUP(K421,'2016 Tables'!$A$15:$O$51,MATCH(F421,'2016 Tables'!$A$15:$A$51,0)),"")</f>
        <v>1.5</v>
      </c>
      <c r="F421" s="18" t="s">
        <v>4</v>
      </c>
      <c r="G421" s="18"/>
      <c r="H421" s="18"/>
      <c r="I421" s="18"/>
      <c r="J421" s="18"/>
      <c r="K421" s="19">
        <v>418</v>
      </c>
    </row>
    <row r="422" spans="1:11">
      <c r="A422" s="20"/>
      <c r="B422" s="20"/>
      <c r="C422" s="20"/>
      <c r="D422" s="20"/>
      <c r="E422" s="17">
        <f>IFERROR(HLOOKUP(K422,'2016 Tables'!$A$15:$O$51,MATCH(F422,'2016 Tables'!$A$15:$A$51,0)),"")</f>
        <v>1.5</v>
      </c>
      <c r="F422" s="18" t="s">
        <v>4</v>
      </c>
      <c r="G422" s="18"/>
      <c r="H422" s="18"/>
      <c r="I422" s="18"/>
      <c r="J422" s="18"/>
      <c r="K422" s="19">
        <v>419</v>
      </c>
    </row>
    <row r="423" spans="1:11">
      <c r="A423" s="20"/>
      <c r="B423" s="20"/>
      <c r="C423" s="20"/>
      <c r="D423" s="20"/>
      <c r="E423" s="17">
        <f>IFERROR(HLOOKUP(K423,'2016 Tables'!$A$15:$O$51,MATCH(F423,'2016 Tables'!$A$15:$A$51,0)),"")</f>
        <v>1.5</v>
      </c>
      <c r="F423" s="18" t="s">
        <v>4</v>
      </c>
      <c r="G423" s="18"/>
      <c r="H423" s="18"/>
      <c r="I423" s="18"/>
      <c r="J423" s="18"/>
      <c r="K423" s="19">
        <v>420</v>
      </c>
    </row>
    <row r="424" spans="1:11">
      <c r="A424" s="20"/>
      <c r="B424" s="20"/>
      <c r="C424" s="20"/>
      <c r="D424" s="20"/>
      <c r="E424" s="17">
        <f>IFERROR(HLOOKUP(K424,'2016 Tables'!$A$15:$O$51,MATCH(F424,'2016 Tables'!$A$15:$A$51,0)),"")</f>
        <v>1.5</v>
      </c>
      <c r="F424" s="18" t="s">
        <v>4</v>
      </c>
      <c r="G424" s="18"/>
      <c r="H424" s="18"/>
      <c r="I424" s="18"/>
      <c r="J424" s="18"/>
      <c r="K424" s="19">
        <v>421</v>
      </c>
    </row>
    <row r="425" spans="1:11">
      <c r="A425" s="20"/>
      <c r="B425" s="20"/>
      <c r="C425" s="20"/>
      <c r="D425" s="20"/>
      <c r="E425" s="17">
        <f>IFERROR(HLOOKUP(K425,'2016 Tables'!$A$15:$O$51,MATCH(F425,'2016 Tables'!$A$15:$A$51,0)),"")</f>
        <v>1.5</v>
      </c>
      <c r="F425" s="18" t="s">
        <v>4</v>
      </c>
      <c r="G425" s="18"/>
      <c r="H425" s="18"/>
      <c r="I425" s="18"/>
      <c r="J425" s="18"/>
      <c r="K425" s="19">
        <v>422</v>
      </c>
    </row>
    <row r="426" spans="1:11">
      <c r="A426" s="20"/>
      <c r="B426" s="20"/>
      <c r="C426" s="20"/>
      <c r="D426" s="20"/>
      <c r="E426" s="17">
        <f>IFERROR(HLOOKUP(K426,'2016 Tables'!$A$15:$O$51,MATCH(F426,'2016 Tables'!$A$15:$A$51,0)),"")</f>
        <v>1.5</v>
      </c>
      <c r="F426" s="18" t="s">
        <v>4</v>
      </c>
      <c r="G426" s="18"/>
      <c r="H426" s="18"/>
      <c r="I426" s="18"/>
      <c r="J426" s="18"/>
      <c r="K426" s="19">
        <v>423</v>
      </c>
    </row>
    <row r="427" spans="1:11">
      <c r="A427" s="20"/>
      <c r="B427" s="20"/>
      <c r="C427" s="20"/>
      <c r="D427" s="20"/>
      <c r="E427" s="17">
        <f>IFERROR(HLOOKUP(K427,'2016 Tables'!$A$15:$O$51,MATCH(F427,'2016 Tables'!$A$15:$A$51,0)),"")</f>
        <v>1.5</v>
      </c>
      <c r="F427" s="18" t="s">
        <v>4</v>
      </c>
      <c r="G427" s="18"/>
      <c r="H427" s="18"/>
      <c r="I427" s="18"/>
      <c r="J427" s="18"/>
      <c r="K427" s="19">
        <v>424</v>
      </c>
    </row>
    <row r="428" spans="1:11">
      <c r="A428" s="20"/>
      <c r="B428" s="20"/>
      <c r="C428" s="20"/>
      <c r="D428" s="20"/>
      <c r="E428" s="17">
        <f>IFERROR(HLOOKUP(K428,'2016 Tables'!$A$15:$O$51,MATCH(F428,'2016 Tables'!$A$15:$A$51,0)),"")</f>
        <v>1.5</v>
      </c>
      <c r="F428" s="18" t="s">
        <v>4</v>
      </c>
      <c r="G428" s="18"/>
      <c r="H428" s="18"/>
      <c r="I428" s="18"/>
      <c r="J428" s="18"/>
      <c r="K428" s="19">
        <v>425</v>
      </c>
    </row>
    <row r="429" spans="1:11">
      <c r="A429" s="20"/>
      <c r="B429" s="20"/>
      <c r="C429" s="20"/>
      <c r="D429" s="20"/>
      <c r="E429" s="17">
        <f>IFERROR(HLOOKUP(K429,'2016 Tables'!$A$15:$O$51,MATCH(F429,'2016 Tables'!$A$15:$A$51,0)),"")</f>
        <v>1.5</v>
      </c>
      <c r="F429" s="18" t="s">
        <v>4</v>
      </c>
      <c r="G429" s="18"/>
      <c r="H429" s="18"/>
      <c r="I429" s="18"/>
      <c r="J429" s="18"/>
      <c r="K429" s="19">
        <v>426</v>
      </c>
    </row>
    <row r="430" spans="1:11">
      <c r="A430" s="20"/>
      <c r="B430" s="20"/>
      <c r="C430" s="20"/>
      <c r="D430" s="20"/>
      <c r="E430" s="17">
        <f>IFERROR(HLOOKUP(K430,'2016 Tables'!$A$15:$O$51,MATCH(F430,'2016 Tables'!$A$15:$A$51,0)),"")</f>
        <v>1.5</v>
      </c>
      <c r="F430" s="18" t="s">
        <v>4</v>
      </c>
      <c r="G430" s="18"/>
      <c r="H430" s="18"/>
      <c r="I430" s="18"/>
      <c r="J430" s="18"/>
      <c r="K430" s="19">
        <v>427</v>
      </c>
    </row>
    <row r="431" spans="1:11">
      <c r="A431" s="20"/>
      <c r="B431" s="20"/>
      <c r="C431" s="20"/>
      <c r="D431" s="20"/>
      <c r="E431" s="17">
        <f>IFERROR(HLOOKUP(K431,'2016 Tables'!$A$15:$O$51,MATCH(F431,'2016 Tables'!$A$15:$A$51,0)),"")</f>
        <v>1.5</v>
      </c>
      <c r="F431" s="18" t="s">
        <v>4</v>
      </c>
      <c r="G431" s="18"/>
      <c r="H431" s="18"/>
      <c r="I431" s="18"/>
      <c r="J431" s="18"/>
      <c r="K431" s="19">
        <v>428</v>
      </c>
    </row>
    <row r="432" spans="1:11">
      <c r="A432" s="20"/>
      <c r="B432" s="20"/>
      <c r="C432" s="20"/>
      <c r="D432" s="20"/>
      <c r="E432" s="17">
        <f>IFERROR(HLOOKUP(K432,'2016 Tables'!$A$15:$O$51,MATCH(F432,'2016 Tables'!$A$15:$A$51,0)),"")</f>
        <v>1.5</v>
      </c>
      <c r="F432" s="18" t="s">
        <v>4</v>
      </c>
      <c r="G432" s="18"/>
      <c r="H432" s="18"/>
      <c r="I432" s="18"/>
      <c r="J432" s="18"/>
      <c r="K432" s="19">
        <v>429</v>
      </c>
    </row>
    <row r="433" spans="1:11">
      <c r="A433" s="20"/>
      <c r="B433" s="20"/>
      <c r="C433" s="20"/>
      <c r="D433" s="20"/>
      <c r="E433" s="17">
        <f>IFERROR(HLOOKUP(K433,'2016 Tables'!$A$15:$O$51,MATCH(F433,'2016 Tables'!$A$15:$A$51,0)),"")</f>
        <v>1.5</v>
      </c>
      <c r="F433" s="18" t="s">
        <v>4</v>
      </c>
      <c r="G433" s="18"/>
      <c r="H433" s="18"/>
      <c r="I433" s="18"/>
      <c r="J433" s="18"/>
      <c r="K433" s="19">
        <v>430</v>
      </c>
    </row>
    <row r="434" spans="1:11">
      <c r="A434" s="20"/>
      <c r="B434" s="20"/>
      <c r="C434" s="20"/>
      <c r="D434" s="20"/>
      <c r="E434" s="17">
        <f>IFERROR(HLOOKUP(K434,'2016 Tables'!$A$15:$O$51,MATCH(F434,'2016 Tables'!$A$15:$A$51,0)),"")</f>
        <v>1.5</v>
      </c>
      <c r="F434" s="18" t="s">
        <v>4</v>
      </c>
      <c r="G434" s="18"/>
      <c r="H434" s="18"/>
      <c r="I434" s="18"/>
      <c r="J434" s="18"/>
      <c r="K434" s="19">
        <v>431</v>
      </c>
    </row>
    <row r="435" spans="1:11">
      <c r="A435" s="20"/>
      <c r="B435" s="20"/>
      <c r="C435" s="20"/>
      <c r="D435" s="20"/>
      <c r="E435" s="17">
        <f>IFERROR(HLOOKUP(K435,'2016 Tables'!$A$15:$O$51,MATCH(F435,'2016 Tables'!$A$15:$A$51,0)),"")</f>
        <v>1.5</v>
      </c>
      <c r="F435" s="18" t="s">
        <v>4</v>
      </c>
      <c r="G435" s="18"/>
      <c r="H435" s="18"/>
      <c r="I435" s="18"/>
      <c r="J435" s="18"/>
      <c r="K435" s="19">
        <v>432</v>
      </c>
    </row>
    <row r="436" spans="1:11">
      <c r="A436" s="20"/>
      <c r="B436" s="20"/>
      <c r="C436" s="20"/>
      <c r="D436" s="20"/>
      <c r="E436" s="17">
        <f>IFERROR(HLOOKUP(K436,'2016 Tables'!$A$15:$O$51,MATCH(F436,'2016 Tables'!$A$15:$A$51,0)),"")</f>
        <v>1.5</v>
      </c>
      <c r="F436" s="18" t="s">
        <v>4</v>
      </c>
      <c r="G436" s="18"/>
      <c r="H436" s="18"/>
      <c r="I436" s="18"/>
      <c r="J436" s="18"/>
      <c r="K436" s="19">
        <v>433</v>
      </c>
    </row>
    <row r="437" spans="1:11">
      <c r="A437" s="20"/>
      <c r="B437" s="20"/>
      <c r="C437" s="20"/>
      <c r="D437" s="20"/>
      <c r="E437" s="17">
        <f>IFERROR(HLOOKUP(K437,'2016 Tables'!$A$15:$O$51,MATCH(F437,'2016 Tables'!$A$15:$A$51,0)),"")</f>
        <v>1.5</v>
      </c>
      <c r="F437" s="18" t="s">
        <v>4</v>
      </c>
      <c r="G437" s="18"/>
      <c r="H437" s="18"/>
      <c r="I437" s="18"/>
      <c r="J437" s="18"/>
      <c r="K437" s="19">
        <v>434</v>
      </c>
    </row>
    <row r="438" spans="1:11">
      <c r="A438" s="20"/>
      <c r="B438" s="20"/>
      <c r="C438" s="20"/>
      <c r="D438" s="20"/>
      <c r="E438" s="17">
        <f>IFERROR(HLOOKUP(K438,'2016 Tables'!$A$15:$O$51,MATCH(F438,'2016 Tables'!$A$15:$A$51,0)),"")</f>
        <v>1.5</v>
      </c>
      <c r="F438" s="18" t="s">
        <v>4</v>
      </c>
      <c r="G438" s="18"/>
      <c r="H438" s="18"/>
      <c r="I438" s="18"/>
      <c r="J438" s="18"/>
      <c r="K438" s="19">
        <v>435</v>
      </c>
    </row>
    <row r="439" spans="1:11">
      <c r="A439" s="20"/>
      <c r="B439" s="20"/>
      <c r="C439" s="20"/>
      <c r="D439" s="20"/>
      <c r="E439" s="17">
        <f>IFERROR(HLOOKUP(K439,'2016 Tables'!$A$15:$O$51,MATCH(F439,'2016 Tables'!$A$15:$A$51,0)),"")</f>
        <v>1.5</v>
      </c>
      <c r="F439" s="18" t="s">
        <v>4</v>
      </c>
      <c r="G439" s="18"/>
      <c r="H439" s="18"/>
      <c r="I439" s="18"/>
      <c r="J439" s="18"/>
      <c r="K439" s="19">
        <v>436</v>
      </c>
    </row>
    <row r="440" spans="1:11">
      <c r="A440" s="20"/>
      <c r="B440" s="20"/>
      <c r="C440" s="20"/>
      <c r="D440" s="20"/>
      <c r="E440" s="17">
        <f>IFERROR(HLOOKUP(K440,'2016 Tables'!$A$15:$O$51,MATCH(F440,'2016 Tables'!$A$15:$A$51,0)),"")</f>
        <v>1.5</v>
      </c>
      <c r="F440" s="18" t="s">
        <v>4</v>
      </c>
      <c r="G440" s="18"/>
      <c r="H440" s="18"/>
      <c r="I440" s="18"/>
      <c r="J440" s="18"/>
      <c r="K440" s="19">
        <v>437</v>
      </c>
    </row>
    <row r="441" spans="1:11">
      <c r="A441" s="20"/>
      <c r="B441" s="20"/>
      <c r="C441" s="20"/>
      <c r="D441" s="20"/>
      <c r="E441" s="17">
        <f>IFERROR(HLOOKUP(K441,'2016 Tables'!$A$15:$O$51,MATCH(F441,'2016 Tables'!$A$15:$A$51,0)),"")</f>
        <v>1.5</v>
      </c>
      <c r="F441" s="18" t="s">
        <v>4</v>
      </c>
      <c r="G441" s="18"/>
      <c r="H441" s="18"/>
      <c r="I441" s="18"/>
      <c r="J441" s="18"/>
      <c r="K441" s="19">
        <v>438</v>
      </c>
    </row>
    <row r="442" spans="1:11">
      <c r="A442" s="20"/>
      <c r="B442" s="20"/>
      <c r="C442" s="20"/>
      <c r="D442" s="20"/>
      <c r="E442" s="17">
        <f>IFERROR(HLOOKUP(K442,'2016 Tables'!$A$15:$O$51,MATCH(F442,'2016 Tables'!$A$15:$A$51,0)),"")</f>
        <v>1.5</v>
      </c>
      <c r="F442" s="18" t="s">
        <v>4</v>
      </c>
      <c r="G442" s="18"/>
      <c r="H442" s="18"/>
      <c r="I442" s="18"/>
      <c r="J442" s="18"/>
      <c r="K442" s="19">
        <v>439</v>
      </c>
    </row>
    <row r="443" spans="1:11">
      <c r="A443" s="20"/>
      <c r="B443" s="20"/>
      <c r="C443" s="20"/>
      <c r="D443" s="20"/>
      <c r="E443" s="17">
        <f>IFERROR(HLOOKUP(K443,'2016 Tables'!$A$15:$O$51,MATCH(F443,'2016 Tables'!$A$15:$A$51,0)),"")</f>
        <v>1.5</v>
      </c>
      <c r="F443" s="18" t="s">
        <v>4</v>
      </c>
      <c r="G443" s="18"/>
      <c r="H443" s="18"/>
      <c r="I443" s="18"/>
      <c r="J443" s="18"/>
      <c r="K443" s="19">
        <v>440</v>
      </c>
    </row>
    <row r="444" spans="1:11">
      <c r="A444" s="20"/>
      <c r="B444" s="20"/>
      <c r="C444" s="20"/>
      <c r="D444" s="20"/>
      <c r="E444" s="17">
        <f>IFERROR(HLOOKUP(K444,'2016 Tables'!$A$15:$O$51,MATCH(F444,'2016 Tables'!$A$15:$A$51,0)),"")</f>
        <v>1.5</v>
      </c>
      <c r="F444" s="18" t="s">
        <v>4</v>
      </c>
      <c r="G444" s="18"/>
      <c r="H444" s="18"/>
      <c r="I444" s="18"/>
      <c r="J444" s="18"/>
      <c r="K444" s="19">
        <v>441</v>
      </c>
    </row>
    <row r="445" spans="1:11">
      <c r="A445" s="20"/>
      <c r="B445" s="20"/>
      <c r="C445" s="20"/>
      <c r="D445" s="20"/>
      <c r="E445" s="17">
        <f>IFERROR(HLOOKUP(K445,'2016 Tables'!$A$15:$O$51,MATCH(F445,'2016 Tables'!$A$15:$A$51,0)),"")</f>
        <v>1.5</v>
      </c>
      <c r="F445" s="18" t="s">
        <v>4</v>
      </c>
      <c r="G445" s="18"/>
      <c r="H445" s="18"/>
      <c r="I445" s="18"/>
      <c r="J445" s="18"/>
      <c r="K445" s="19">
        <v>442</v>
      </c>
    </row>
    <row r="446" spans="1:11">
      <c r="A446" s="20"/>
      <c r="B446" s="20"/>
      <c r="C446" s="20"/>
      <c r="D446" s="20"/>
      <c r="E446" s="17">
        <f>IFERROR(HLOOKUP(K446,'2016 Tables'!$A$15:$O$51,MATCH(F446,'2016 Tables'!$A$15:$A$51,0)),"")</f>
        <v>1.5</v>
      </c>
      <c r="F446" s="18" t="s">
        <v>4</v>
      </c>
      <c r="G446" s="18"/>
      <c r="H446" s="18"/>
      <c r="I446" s="18"/>
      <c r="J446" s="18"/>
      <c r="K446" s="19">
        <v>443</v>
      </c>
    </row>
    <row r="447" spans="1:11">
      <c r="A447" s="20"/>
      <c r="B447" s="20"/>
      <c r="C447" s="20"/>
      <c r="D447" s="20"/>
      <c r="E447" s="17">
        <f>IFERROR(HLOOKUP(K447,'2016 Tables'!$A$15:$O$51,MATCH(F447,'2016 Tables'!$A$15:$A$51,0)),"")</f>
        <v>1.5</v>
      </c>
      <c r="F447" s="18" t="s">
        <v>4</v>
      </c>
      <c r="G447" s="18"/>
      <c r="H447" s="18"/>
      <c r="I447" s="18"/>
      <c r="J447" s="18"/>
      <c r="K447" s="19">
        <v>444</v>
      </c>
    </row>
    <row r="448" spans="1:11">
      <c r="A448" s="20"/>
      <c r="B448" s="20"/>
      <c r="C448" s="20"/>
      <c r="D448" s="20"/>
      <c r="E448" s="17">
        <f>IFERROR(HLOOKUP(K448,'2016 Tables'!$A$15:$O$51,MATCH(F448,'2016 Tables'!$A$15:$A$51,0)),"")</f>
        <v>1.5</v>
      </c>
      <c r="F448" s="18" t="s">
        <v>4</v>
      </c>
      <c r="G448" s="18"/>
      <c r="H448" s="18"/>
      <c r="I448" s="18"/>
      <c r="J448" s="18"/>
      <c r="K448" s="19">
        <v>445</v>
      </c>
    </row>
    <row r="449" spans="1:11">
      <c r="A449" s="20"/>
      <c r="B449" s="20"/>
      <c r="C449" s="20"/>
      <c r="D449" s="20"/>
      <c r="E449" s="17">
        <f>IFERROR(HLOOKUP(K449,'2016 Tables'!$A$15:$O$51,MATCH(F449,'2016 Tables'!$A$15:$A$51,0)),"")</f>
        <v>1.5</v>
      </c>
      <c r="F449" s="18" t="s">
        <v>4</v>
      </c>
      <c r="G449" s="18"/>
      <c r="H449" s="18"/>
      <c r="I449" s="18"/>
      <c r="J449" s="18"/>
      <c r="K449" s="19">
        <v>446</v>
      </c>
    </row>
    <row r="450" spans="1:11">
      <c r="A450" s="20"/>
      <c r="B450" s="20"/>
      <c r="C450" s="20"/>
      <c r="D450" s="20"/>
      <c r="E450" s="17">
        <f>IFERROR(HLOOKUP(K450,'2016 Tables'!$A$15:$O$51,MATCH(F450,'2016 Tables'!$A$15:$A$51,0)),"")</f>
        <v>1.5</v>
      </c>
      <c r="F450" s="18" t="s">
        <v>4</v>
      </c>
      <c r="G450" s="18"/>
      <c r="H450" s="18"/>
      <c r="I450" s="18"/>
      <c r="J450" s="18"/>
      <c r="K450" s="19">
        <v>447</v>
      </c>
    </row>
    <row r="451" spans="1:11">
      <c r="A451" s="20"/>
      <c r="B451" s="20"/>
      <c r="C451" s="20"/>
      <c r="D451" s="20"/>
      <c r="E451" s="17">
        <f>IFERROR(HLOOKUP(K451,'2016 Tables'!$A$15:$O$51,MATCH(F451,'2016 Tables'!$A$15:$A$51,0)),"")</f>
        <v>1.5</v>
      </c>
      <c r="F451" s="18" t="s">
        <v>4</v>
      </c>
      <c r="G451" s="18"/>
      <c r="H451" s="18"/>
      <c r="I451" s="18"/>
      <c r="J451" s="18"/>
      <c r="K451" s="19">
        <v>448</v>
      </c>
    </row>
    <row r="452" spans="1:11">
      <c r="A452" s="20"/>
      <c r="B452" s="20"/>
      <c r="C452" s="20"/>
      <c r="D452" s="20"/>
      <c r="E452" s="17">
        <f>IFERROR(HLOOKUP(K452,'2016 Tables'!$A$15:$O$51,MATCH(F452,'2016 Tables'!$A$15:$A$51,0)),"")</f>
        <v>1.5</v>
      </c>
      <c r="F452" s="18" t="s">
        <v>4</v>
      </c>
      <c r="G452" s="18"/>
      <c r="H452" s="18"/>
      <c r="I452" s="18"/>
      <c r="J452" s="18"/>
      <c r="K452" s="19">
        <v>449</v>
      </c>
    </row>
    <row r="453" spans="1:11">
      <c r="A453" s="20"/>
      <c r="B453" s="20"/>
      <c r="C453" s="20"/>
      <c r="D453" s="20"/>
      <c r="E453" s="17">
        <f>IFERROR(HLOOKUP(K453,'2016 Tables'!$A$15:$O$51,MATCH(F453,'2016 Tables'!$A$15:$A$51,0)),"")</f>
        <v>1.5</v>
      </c>
      <c r="F453" s="18" t="s">
        <v>4</v>
      </c>
      <c r="G453" s="18"/>
      <c r="H453" s="18"/>
      <c r="I453" s="18"/>
      <c r="J453" s="18"/>
      <c r="K453" s="19">
        <v>450</v>
      </c>
    </row>
    <row r="454" spans="1:11">
      <c r="A454" s="20"/>
      <c r="B454" s="20"/>
      <c r="C454" s="20"/>
      <c r="D454" s="20"/>
      <c r="E454" s="17">
        <f>IFERROR(HLOOKUP(K454,'2016 Tables'!$A$15:$O$51,MATCH(F454,'2016 Tables'!$A$15:$A$51,0)),"")</f>
        <v>1.5</v>
      </c>
      <c r="F454" s="18" t="s">
        <v>4</v>
      </c>
      <c r="G454" s="18"/>
      <c r="H454" s="18"/>
      <c r="I454" s="18"/>
      <c r="J454" s="18"/>
      <c r="K454" s="19">
        <v>451</v>
      </c>
    </row>
    <row r="455" spans="1:11">
      <c r="A455" s="20"/>
      <c r="B455" s="20"/>
      <c r="C455" s="20"/>
      <c r="D455" s="20"/>
      <c r="E455" s="17">
        <f>IFERROR(HLOOKUP(K455,'2016 Tables'!$A$15:$O$51,MATCH(F455,'2016 Tables'!$A$15:$A$51,0)),"")</f>
        <v>1.5</v>
      </c>
      <c r="F455" s="18" t="s">
        <v>4</v>
      </c>
      <c r="G455" s="18"/>
      <c r="H455" s="18"/>
      <c r="I455" s="18"/>
      <c r="J455" s="18"/>
      <c r="K455" s="19">
        <v>452</v>
      </c>
    </row>
    <row r="456" spans="1:11">
      <c r="A456" s="20"/>
      <c r="B456" s="20"/>
      <c r="C456" s="20"/>
      <c r="D456" s="20"/>
      <c r="E456" s="17">
        <f>IFERROR(HLOOKUP(K456,'2016 Tables'!$A$15:$O$51,MATCH(F456,'2016 Tables'!$A$15:$A$51,0)),"")</f>
        <v>1.5</v>
      </c>
      <c r="F456" s="18" t="s">
        <v>4</v>
      </c>
      <c r="G456" s="18"/>
      <c r="H456" s="18"/>
      <c r="I456" s="18"/>
      <c r="J456" s="18"/>
      <c r="K456" s="19">
        <v>453</v>
      </c>
    </row>
    <row r="457" spans="1:11">
      <c r="A457" s="20"/>
      <c r="B457" s="20"/>
      <c r="C457" s="20"/>
      <c r="D457" s="20"/>
      <c r="E457" s="17">
        <f>IFERROR(HLOOKUP(K457,'2016 Tables'!$A$15:$O$51,MATCH(F457,'2016 Tables'!$A$15:$A$51,0)),"")</f>
        <v>1.5</v>
      </c>
      <c r="F457" s="18" t="s">
        <v>4</v>
      </c>
      <c r="G457" s="18"/>
      <c r="H457" s="18"/>
      <c r="I457" s="18"/>
      <c r="J457" s="18"/>
      <c r="K457" s="19">
        <v>454</v>
      </c>
    </row>
    <row r="458" spans="1:11">
      <c r="A458" s="20"/>
      <c r="B458" s="20"/>
      <c r="C458" s="20"/>
      <c r="D458" s="20"/>
      <c r="E458" s="17">
        <f>IFERROR(HLOOKUP(K458,'2016 Tables'!$A$15:$O$51,MATCH(F458,'2016 Tables'!$A$15:$A$51,0)),"")</f>
        <v>1.5</v>
      </c>
      <c r="F458" s="18" t="s">
        <v>4</v>
      </c>
      <c r="G458" s="18"/>
      <c r="H458" s="18"/>
      <c r="I458" s="18"/>
      <c r="J458" s="18"/>
      <c r="K458" s="19">
        <v>455</v>
      </c>
    </row>
    <row r="459" spans="1:11">
      <c r="A459" s="20"/>
      <c r="B459" s="20"/>
      <c r="C459" s="20"/>
      <c r="D459" s="20"/>
      <c r="E459" s="17">
        <f>IFERROR(HLOOKUP(K459,'2016 Tables'!$A$15:$O$51,MATCH(F459,'2016 Tables'!$A$15:$A$51,0)),"")</f>
        <v>1.5</v>
      </c>
      <c r="F459" s="18" t="s">
        <v>4</v>
      </c>
      <c r="G459" s="18"/>
      <c r="H459" s="18"/>
      <c r="I459" s="18"/>
      <c r="J459" s="18"/>
      <c r="K459" s="19">
        <v>456</v>
      </c>
    </row>
    <row r="460" spans="1:11">
      <c r="A460" s="20"/>
      <c r="B460" s="20"/>
      <c r="C460" s="20"/>
      <c r="D460" s="20"/>
      <c r="E460" s="17">
        <f>IFERROR(HLOOKUP(K460,'2016 Tables'!$A$15:$O$51,MATCH(F460,'2016 Tables'!$A$15:$A$51,0)),"")</f>
        <v>1.5</v>
      </c>
      <c r="F460" s="18" t="s">
        <v>4</v>
      </c>
      <c r="G460" s="18"/>
      <c r="H460" s="18"/>
      <c r="I460" s="18"/>
      <c r="J460" s="18"/>
      <c r="K460" s="19">
        <v>457</v>
      </c>
    </row>
    <row r="461" spans="1:11">
      <c r="A461" s="20"/>
      <c r="B461" s="20"/>
      <c r="C461" s="20"/>
      <c r="D461" s="20"/>
      <c r="E461" s="17">
        <f>IFERROR(HLOOKUP(K461,'2016 Tables'!$A$15:$O$51,MATCH(F461,'2016 Tables'!$A$15:$A$51,0)),"")</f>
        <v>1.5</v>
      </c>
      <c r="F461" s="18" t="s">
        <v>4</v>
      </c>
      <c r="G461" s="18"/>
      <c r="H461" s="18"/>
      <c r="I461" s="18"/>
      <c r="J461" s="18"/>
      <c r="K461" s="19">
        <v>458</v>
      </c>
    </row>
    <row r="462" spans="1:11">
      <c r="A462" s="20"/>
      <c r="B462" s="20"/>
      <c r="C462" s="20"/>
      <c r="D462" s="20"/>
      <c r="E462" s="17">
        <f>IFERROR(HLOOKUP(K462,'2016 Tables'!$A$15:$O$51,MATCH(F462,'2016 Tables'!$A$15:$A$51,0)),"")</f>
        <v>1.5</v>
      </c>
      <c r="F462" s="18" t="s">
        <v>4</v>
      </c>
      <c r="G462" s="18"/>
      <c r="H462" s="18"/>
      <c r="I462" s="18"/>
      <c r="J462" s="18"/>
      <c r="K462" s="19">
        <v>459</v>
      </c>
    </row>
    <row r="463" spans="1:11">
      <c r="A463" s="20"/>
      <c r="B463" s="20"/>
      <c r="C463" s="20"/>
      <c r="D463" s="20"/>
      <c r="E463" s="17">
        <f>IFERROR(HLOOKUP(K463,'2016 Tables'!$A$15:$O$51,MATCH(F463,'2016 Tables'!$A$15:$A$51,0)),"")</f>
        <v>1.5</v>
      </c>
      <c r="F463" s="18" t="s">
        <v>4</v>
      </c>
      <c r="G463" s="18"/>
      <c r="H463" s="18"/>
      <c r="I463" s="18"/>
      <c r="J463" s="18"/>
      <c r="K463" s="19">
        <v>460</v>
      </c>
    </row>
    <row r="464" spans="1:11">
      <c r="A464" s="20"/>
      <c r="B464" s="20"/>
      <c r="C464" s="20"/>
      <c r="D464" s="20"/>
      <c r="E464" s="17">
        <f>IFERROR(HLOOKUP(K464,'2016 Tables'!$A$15:$O$51,MATCH(F464,'2016 Tables'!$A$15:$A$51,0)),"")</f>
        <v>1.5</v>
      </c>
      <c r="F464" s="18" t="s">
        <v>4</v>
      </c>
      <c r="G464" s="18"/>
      <c r="H464" s="18"/>
      <c r="I464" s="18"/>
      <c r="J464" s="18"/>
      <c r="K464" s="19">
        <v>461</v>
      </c>
    </row>
    <row r="465" spans="1:11">
      <c r="A465" s="20"/>
      <c r="B465" s="20"/>
      <c r="C465" s="20"/>
      <c r="D465" s="20"/>
      <c r="E465" s="17">
        <f>IFERROR(HLOOKUP(K465,'2016 Tables'!$A$15:$O$51,MATCH(F465,'2016 Tables'!$A$15:$A$51,0)),"")</f>
        <v>1.5</v>
      </c>
      <c r="F465" s="18" t="s">
        <v>4</v>
      </c>
      <c r="G465" s="18"/>
      <c r="H465" s="18"/>
      <c r="I465" s="18"/>
      <c r="J465" s="18"/>
      <c r="K465" s="19">
        <v>462</v>
      </c>
    </row>
    <row r="466" spans="1:11">
      <c r="A466" s="20"/>
      <c r="B466" s="20"/>
      <c r="C466" s="20"/>
      <c r="D466" s="20"/>
      <c r="E466" s="17">
        <f>IFERROR(HLOOKUP(K466,'2016 Tables'!$A$15:$O$51,MATCH(F466,'2016 Tables'!$A$15:$A$51,0)),"")</f>
        <v>1.5</v>
      </c>
      <c r="F466" s="18" t="s">
        <v>4</v>
      </c>
      <c r="G466" s="18"/>
      <c r="H466" s="18"/>
      <c r="I466" s="18"/>
      <c r="J466" s="18"/>
      <c r="K466" s="19">
        <v>463</v>
      </c>
    </row>
    <row r="467" spans="1:11">
      <c r="A467" s="20"/>
      <c r="B467" s="20"/>
      <c r="C467" s="20"/>
      <c r="D467" s="20"/>
      <c r="E467" s="17">
        <f>IFERROR(HLOOKUP(K467,'2016 Tables'!$A$15:$O$51,MATCH(F467,'2016 Tables'!$A$15:$A$51,0)),"")</f>
        <v>1.5</v>
      </c>
      <c r="F467" s="18" t="s">
        <v>4</v>
      </c>
      <c r="G467" s="18"/>
      <c r="H467" s="18"/>
      <c r="I467" s="18"/>
      <c r="J467" s="18"/>
      <c r="K467" s="19">
        <v>464</v>
      </c>
    </row>
    <row r="468" spans="1:11">
      <c r="A468" s="20"/>
      <c r="B468" s="20"/>
      <c r="C468" s="20"/>
      <c r="D468" s="20"/>
      <c r="E468" s="17">
        <f>IFERROR(HLOOKUP(K468,'2016 Tables'!$A$15:$O$51,MATCH(F468,'2016 Tables'!$A$15:$A$51,0)),"")</f>
        <v>1.5</v>
      </c>
      <c r="F468" s="18" t="s">
        <v>4</v>
      </c>
      <c r="G468" s="18"/>
      <c r="H468" s="18"/>
      <c r="I468" s="18"/>
      <c r="J468" s="18"/>
      <c r="K468" s="19">
        <v>465</v>
      </c>
    </row>
    <row r="469" spans="1:11">
      <c r="A469" s="20"/>
      <c r="B469" s="20"/>
      <c r="C469" s="20"/>
      <c r="D469" s="20"/>
      <c r="E469" s="17">
        <f>IFERROR(HLOOKUP(K469,'2016 Tables'!$A$15:$O$51,MATCH(F469,'2016 Tables'!$A$15:$A$51,0)),"")</f>
        <v>1.5</v>
      </c>
      <c r="F469" s="18" t="s">
        <v>4</v>
      </c>
      <c r="G469" s="18"/>
      <c r="H469" s="18"/>
      <c r="I469" s="18"/>
      <c r="J469" s="18"/>
      <c r="K469" s="19">
        <v>466</v>
      </c>
    </row>
    <row r="470" spans="1:11">
      <c r="A470" s="20"/>
      <c r="B470" s="20"/>
      <c r="C470" s="20"/>
      <c r="D470" s="20"/>
      <c r="E470" s="17">
        <f>IFERROR(HLOOKUP(K470,'2016 Tables'!$A$15:$O$51,MATCH(F470,'2016 Tables'!$A$15:$A$51,0)),"")</f>
        <v>1.5</v>
      </c>
      <c r="F470" s="18" t="s">
        <v>4</v>
      </c>
      <c r="G470" s="18"/>
      <c r="H470" s="18"/>
      <c r="I470" s="18"/>
      <c r="J470" s="18"/>
      <c r="K470" s="19">
        <v>467</v>
      </c>
    </row>
    <row r="471" spans="1:11">
      <c r="A471" s="20"/>
      <c r="B471" s="20"/>
      <c r="C471" s="20"/>
      <c r="D471" s="20"/>
      <c r="E471" s="17">
        <f>IFERROR(HLOOKUP(K471,'2016 Tables'!$A$15:$O$51,MATCH(F471,'2016 Tables'!$A$15:$A$51,0)),"")</f>
        <v>1.5</v>
      </c>
      <c r="F471" s="18" t="s">
        <v>4</v>
      </c>
      <c r="G471" s="18"/>
      <c r="H471" s="18"/>
      <c r="I471" s="18"/>
      <c r="J471" s="18"/>
      <c r="K471" s="19">
        <v>468</v>
      </c>
    </row>
    <row r="472" spans="1:11">
      <c r="A472" s="20"/>
      <c r="B472" s="20"/>
      <c r="C472" s="20"/>
      <c r="D472" s="20"/>
      <c r="E472" s="17">
        <f>IFERROR(HLOOKUP(K472,'2016 Tables'!$A$15:$O$51,MATCH(F472,'2016 Tables'!$A$15:$A$51,0)),"")</f>
        <v>1.5</v>
      </c>
      <c r="F472" s="18" t="s">
        <v>4</v>
      </c>
      <c r="G472" s="18"/>
      <c r="H472" s="18"/>
      <c r="I472" s="18"/>
      <c r="J472" s="18"/>
      <c r="K472" s="19">
        <v>469</v>
      </c>
    </row>
    <row r="473" spans="1:11">
      <c r="A473" s="20"/>
      <c r="B473" s="20"/>
      <c r="C473" s="20"/>
      <c r="D473" s="20"/>
      <c r="E473" s="17">
        <f>IFERROR(HLOOKUP(K473,'2016 Tables'!$A$15:$O$51,MATCH(F473,'2016 Tables'!$A$15:$A$51,0)),"")</f>
        <v>1.5</v>
      </c>
      <c r="F473" s="18" t="s">
        <v>4</v>
      </c>
      <c r="G473" s="18"/>
      <c r="H473" s="18"/>
      <c r="I473" s="18"/>
      <c r="J473" s="18"/>
      <c r="K473" s="19">
        <v>470</v>
      </c>
    </row>
    <row r="474" spans="1:11">
      <c r="A474" s="20"/>
      <c r="B474" s="20"/>
      <c r="C474" s="20"/>
      <c r="D474" s="20"/>
      <c r="E474" s="17">
        <f>IFERROR(HLOOKUP(K474,'2016 Tables'!$A$15:$O$51,MATCH(F474,'2016 Tables'!$A$15:$A$51,0)),"")</f>
        <v>1.5</v>
      </c>
      <c r="F474" s="18" t="s">
        <v>4</v>
      </c>
      <c r="G474" s="18"/>
      <c r="H474" s="18"/>
      <c r="I474" s="18"/>
      <c r="J474" s="18"/>
      <c r="K474" s="19">
        <v>471</v>
      </c>
    </row>
    <row r="475" spans="1:11">
      <c r="A475" s="20"/>
      <c r="B475" s="20"/>
      <c r="C475" s="20"/>
      <c r="D475" s="20"/>
      <c r="E475" s="17">
        <f>IFERROR(HLOOKUP(K475,'2016 Tables'!$A$15:$O$51,MATCH(F475,'2016 Tables'!$A$15:$A$51,0)),"")</f>
        <v>1.5</v>
      </c>
      <c r="F475" s="18" t="s">
        <v>4</v>
      </c>
      <c r="G475" s="18"/>
      <c r="H475" s="18"/>
      <c r="I475" s="18"/>
      <c r="J475" s="18"/>
      <c r="K475" s="19">
        <v>472</v>
      </c>
    </row>
    <row r="476" spans="1:11">
      <c r="A476" s="20"/>
      <c r="B476" s="20"/>
      <c r="C476" s="20"/>
      <c r="D476" s="20"/>
      <c r="E476" s="17">
        <f>IFERROR(HLOOKUP(K476,'2016 Tables'!$A$15:$O$51,MATCH(F476,'2016 Tables'!$A$15:$A$51,0)),"")</f>
        <v>1.5</v>
      </c>
      <c r="F476" s="18" t="s">
        <v>4</v>
      </c>
      <c r="G476" s="18"/>
      <c r="H476" s="18"/>
      <c r="I476" s="18"/>
      <c r="J476" s="18"/>
      <c r="K476" s="19">
        <v>473</v>
      </c>
    </row>
    <row r="477" spans="1:11">
      <c r="A477" s="20"/>
      <c r="B477" s="20"/>
      <c r="C477" s="20"/>
      <c r="D477" s="20"/>
      <c r="E477" s="17">
        <f>IFERROR(HLOOKUP(K477,'2016 Tables'!$A$15:$O$51,MATCH(F477,'2016 Tables'!$A$15:$A$51,0)),"")</f>
        <v>1.5</v>
      </c>
      <c r="F477" s="18" t="s">
        <v>4</v>
      </c>
      <c r="G477" s="18"/>
      <c r="H477" s="18"/>
      <c r="I477" s="18"/>
      <c r="J477" s="18"/>
      <c r="K477" s="19">
        <v>474</v>
      </c>
    </row>
    <row r="478" spans="1:11">
      <c r="A478" s="20"/>
      <c r="B478" s="20"/>
      <c r="C478" s="20"/>
      <c r="D478" s="20"/>
      <c r="E478" s="17">
        <f>IFERROR(HLOOKUP(K478,'2016 Tables'!$A$15:$O$51,MATCH(F478,'2016 Tables'!$A$15:$A$51,0)),"")</f>
        <v>1.5</v>
      </c>
      <c r="F478" s="18" t="s">
        <v>4</v>
      </c>
      <c r="G478" s="18"/>
      <c r="H478" s="18"/>
      <c r="I478" s="18"/>
      <c r="J478" s="18"/>
      <c r="K478" s="19">
        <v>475</v>
      </c>
    </row>
    <row r="479" spans="1:11">
      <c r="A479" s="20"/>
      <c r="B479" s="20"/>
      <c r="C479" s="20"/>
      <c r="D479" s="20"/>
      <c r="E479" s="17">
        <f>IFERROR(HLOOKUP(K479,'2016 Tables'!$A$15:$O$51,MATCH(F479,'2016 Tables'!$A$15:$A$51,0)),"")</f>
        <v>1.5</v>
      </c>
      <c r="F479" s="18" t="s">
        <v>4</v>
      </c>
      <c r="G479" s="18"/>
      <c r="H479" s="18"/>
      <c r="I479" s="18"/>
      <c r="J479" s="18"/>
      <c r="K479" s="19">
        <v>476</v>
      </c>
    </row>
    <row r="480" spans="1:11">
      <c r="A480" s="20"/>
      <c r="B480" s="20"/>
      <c r="C480" s="20"/>
      <c r="D480" s="20"/>
      <c r="E480" s="17">
        <f>IFERROR(HLOOKUP(K480,'2016 Tables'!$A$15:$O$51,MATCH(F480,'2016 Tables'!$A$15:$A$51,0)),"")</f>
        <v>1.5</v>
      </c>
      <c r="F480" s="18" t="s">
        <v>4</v>
      </c>
      <c r="G480" s="18"/>
      <c r="H480" s="18"/>
      <c r="I480" s="18"/>
      <c r="J480" s="18"/>
      <c r="K480" s="19">
        <v>477</v>
      </c>
    </row>
    <row r="481" spans="1:11">
      <c r="A481" s="20"/>
      <c r="B481" s="20"/>
      <c r="C481" s="20"/>
      <c r="D481" s="20"/>
      <c r="E481" s="17">
        <f>IFERROR(HLOOKUP(K481,'2016 Tables'!$A$15:$O$51,MATCH(F481,'2016 Tables'!$A$15:$A$51,0)),"")</f>
        <v>1.5</v>
      </c>
      <c r="F481" s="18" t="s">
        <v>4</v>
      </c>
      <c r="G481" s="18"/>
      <c r="H481" s="18"/>
      <c r="I481" s="18"/>
      <c r="J481" s="18"/>
      <c r="K481" s="19">
        <v>478</v>
      </c>
    </row>
    <row r="482" spans="1:11">
      <c r="A482" s="20"/>
      <c r="B482" s="20"/>
      <c r="C482" s="20"/>
      <c r="D482" s="20"/>
      <c r="E482" s="17">
        <f>IFERROR(HLOOKUP(K482,'2016 Tables'!$A$15:$O$51,MATCH(F482,'2016 Tables'!$A$15:$A$51,0)),"")</f>
        <v>1.5</v>
      </c>
      <c r="F482" s="18" t="s">
        <v>4</v>
      </c>
      <c r="G482" s="18"/>
      <c r="H482" s="18"/>
      <c r="I482" s="18"/>
      <c r="J482" s="18"/>
      <c r="K482" s="19">
        <v>479</v>
      </c>
    </row>
    <row r="483" spans="1:11">
      <c r="A483" s="20"/>
      <c r="B483" s="20"/>
      <c r="C483" s="20"/>
      <c r="D483" s="20"/>
      <c r="E483" s="17">
        <f>IFERROR(HLOOKUP(K483,'2016 Tables'!$A$15:$O$51,MATCH(F483,'2016 Tables'!$A$15:$A$51,0)),"")</f>
        <v>1.5</v>
      </c>
      <c r="F483" s="18" t="s">
        <v>4</v>
      </c>
      <c r="G483" s="18"/>
      <c r="H483" s="18"/>
      <c r="I483" s="18"/>
      <c r="J483" s="18"/>
      <c r="K483" s="19">
        <v>480</v>
      </c>
    </row>
    <row r="484" spans="1:11">
      <c r="A484" s="20"/>
      <c r="B484" s="20"/>
      <c r="C484" s="20"/>
      <c r="D484" s="20"/>
      <c r="E484" s="17">
        <f>IFERROR(HLOOKUP(K484,'2016 Tables'!$A$15:$O$51,MATCH(F484,'2016 Tables'!$A$15:$A$51,0)),"")</f>
        <v>1.5</v>
      </c>
      <c r="F484" s="18" t="s">
        <v>4</v>
      </c>
      <c r="G484" s="18"/>
      <c r="H484" s="18"/>
      <c r="I484" s="18"/>
      <c r="J484" s="18"/>
      <c r="K484" s="19">
        <v>481</v>
      </c>
    </row>
    <row r="485" spans="1:11">
      <c r="A485" s="20"/>
      <c r="B485" s="20"/>
      <c r="C485" s="20"/>
      <c r="D485" s="20"/>
      <c r="E485" s="17">
        <f>IFERROR(HLOOKUP(K485,'2016 Tables'!$A$15:$O$51,MATCH(F485,'2016 Tables'!$A$15:$A$51,0)),"")</f>
        <v>1.5</v>
      </c>
      <c r="F485" s="18" t="s">
        <v>4</v>
      </c>
      <c r="G485" s="18"/>
      <c r="H485" s="18"/>
      <c r="I485" s="18"/>
      <c r="J485" s="18"/>
      <c r="K485" s="19">
        <v>482</v>
      </c>
    </row>
    <row r="486" spans="1:11">
      <c r="A486" s="20"/>
      <c r="B486" s="20"/>
      <c r="C486" s="20"/>
      <c r="D486" s="20"/>
      <c r="E486" s="17">
        <f>IFERROR(HLOOKUP(K486,'2016 Tables'!$A$15:$O$51,MATCH(F486,'2016 Tables'!$A$15:$A$51,0)),"")</f>
        <v>1.5</v>
      </c>
      <c r="F486" s="18" t="s">
        <v>4</v>
      </c>
      <c r="G486" s="18"/>
      <c r="H486" s="18"/>
      <c r="I486" s="18"/>
      <c r="J486" s="18"/>
      <c r="K486" s="19">
        <v>483</v>
      </c>
    </row>
    <row r="487" spans="1:11">
      <c r="A487" s="20"/>
      <c r="B487" s="20"/>
      <c r="C487" s="20"/>
      <c r="D487" s="20"/>
      <c r="E487" s="17">
        <f>IFERROR(HLOOKUP(K487,'2016 Tables'!$A$15:$O$51,MATCH(F487,'2016 Tables'!$A$15:$A$51,0)),"")</f>
        <v>1.5</v>
      </c>
      <c r="F487" s="18" t="s">
        <v>4</v>
      </c>
      <c r="G487" s="18"/>
      <c r="H487" s="18"/>
      <c r="I487" s="18"/>
      <c r="J487" s="18"/>
      <c r="K487" s="19">
        <v>484</v>
      </c>
    </row>
    <row r="488" spans="1:11">
      <c r="A488" s="20"/>
      <c r="B488" s="20"/>
      <c r="C488" s="20"/>
      <c r="D488" s="20"/>
      <c r="E488" s="17">
        <f>IFERROR(HLOOKUP(K488,'2016 Tables'!$A$15:$O$51,MATCH(F488,'2016 Tables'!$A$15:$A$51,0)),"")</f>
        <v>1.5</v>
      </c>
      <c r="F488" s="18" t="s">
        <v>4</v>
      </c>
      <c r="G488" s="18"/>
      <c r="H488" s="18"/>
      <c r="I488" s="18"/>
      <c r="J488" s="18"/>
      <c r="K488" s="19">
        <v>485</v>
      </c>
    </row>
    <row r="489" spans="1:11">
      <c r="A489" s="20"/>
      <c r="B489" s="20"/>
      <c r="C489" s="20"/>
      <c r="D489" s="20"/>
      <c r="E489" s="17">
        <f>IFERROR(HLOOKUP(K489,'2016 Tables'!$A$15:$O$51,MATCH(F489,'2016 Tables'!$A$15:$A$51,0)),"")</f>
        <v>1.5</v>
      </c>
      <c r="F489" s="18" t="s">
        <v>4</v>
      </c>
      <c r="G489" s="18"/>
      <c r="H489" s="18"/>
      <c r="I489" s="18"/>
      <c r="J489" s="18"/>
      <c r="K489" s="19">
        <v>486</v>
      </c>
    </row>
    <row r="490" spans="1:11">
      <c r="A490" s="20"/>
      <c r="B490" s="20"/>
      <c r="C490" s="20"/>
      <c r="D490" s="20"/>
      <c r="E490" s="17">
        <f>IFERROR(HLOOKUP(K490,'2016 Tables'!$A$15:$O$51,MATCH(F490,'2016 Tables'!$A$15:$A$51,0)),"")</f>
        <v>1.5</v>
      </c>
      <c r="F490" s="18" t="s">
        <v>4</v>
      </c>
      <c r="G490" s="18"/>
      <c r="H490" s="18"/>
      <c r="I490" s="18"/>
      <c r="J490" s="18"/>
      <c r="K490" s="19">
        <v>487</v>
      </c>
    </row>
    <row r="491" spans="1:11">
      <c r="A491" s="20"/>
      <c r="B491" s="20"/>
      <c r="C491" s="20"/>
      <c r="D491" s="20"/>
      <c r="E491" s="17">
        <f>IFERROR(HLOOKUP(K491,'2016 Tables'!$A$15:$O$51,MATCH(F491,'2016 Tables'!$A$15:$A$51,0)),"")</f>
        <v>1.5</v>
      </c>
      <c r="F491" s="18" t="s">
        <v>4</v>
      </c>
      <c r="G491" s="18"/>
      <c r="H491" s="18"/>
      <c r="I491" s="18"/>
      <c r="J491" s="18"/>
      <c r="K491" s="19">
        <v>488</v>
      </c>
    </row>
    <row r="492" spans="1:11">
      <c r="A492" s="20"/>
      <c r="B492" s="20"/>
      <c r="C492" s="20"/>
      <c r="D492" s="20"/>
      <c r="E492" s="17">
        <f>IFERROR(HLOOKUP(K492,'2016 Tables'!$A$15:$O$51,MATCH(F492,'2016 Tables'!$A$15:$A$51,0)),"")</f>
        <v>1.5</v>
      </c>
      <c r="F492" s="18" t="s">
        <v>4</v>
      </c>
      <c r="G492" s="18"/>
      <c r="H492" s="18"/>
      <c r="I492" s="18"/>
      <c r="J492" s="18"/>
      <c r="K492" s="19">
        <v>489</v>
      </c>
    </row>
    <row r="493" spans="1:11">
      <c r="A493" s="20"/>
      <c r="B493" s="20"/>
      <c r="C493" s="20"/>
      <c r="D493" s="20"/>
      <c r="E493" s="17">
        <f>IFERROR(HLOOKUP(K493,'2016 Tables'!$A$15:$O$51,MATCH(F493,'2016 Tables'!$A$15:$A$51,0)),"")</f>
        <v>1.5</v>
      </c>
      <c r="F493" s="18" t="s">
        <v>4</v>
      </c>
      <c r="G493" s="18"/>
      <c r="H493" s="18"/>
      <c r="I493" s="18"/>
      <c r="J493" s="18"/>
      <c r="K493" s="19">
        <v>490</v>
      </c>
    </row>
    <row r="494" spans="1:11">
      <c r="A494" s="20"/>
      <c r="B494" s="20"/>
      <c r="C494" s="20"/>
      <c r="D494" s="20"/>
      <c r="E494" s="17">
        <f>IFERROR(HLOOKUP(K494,'2016 Tables'!$A$15:$O$51,MATCH(F494,'2016 Tables'!$A$15:$A$51,0)),"")</f>
        <v>1.5</v>
      </c>
      <c r="F494" s="18" t="s">
        <v>4</v>
      </c>
      <c r="G494" s="18"/>
      <c r="H494" s="18"/>
      <c r="I494" s="18"/>
      <c r="J494" s="18"/>
      <c r="K494" s="19">
        <v>491</v>
      </c>
    </row>
    <row r="495" spans="1:11">
      <c r="A495" s="20"/>
      <c r="B495" s="20"/>
      <c r="C495" s="20"/>
      <c r="D495" s="20"/>
      <c r="E495" s="17">
        <f>IFERROR(HLOOKUP(K495,'2016 Tables'!$A$15:$O$51,MATCH(F495,'2016 Tables'!$A$15:$A$51,0)),"")</f>
        <v>1.5</v>
      </c>
      <c r="F495" s="18" t="s">
        <v>4</v>
      </c>
      <c r="G495" s="18"/>
      <c r="H495" s="18"/>
      <c r="I495" s="18"/>
      <c r="J495" s="18"/>
      <c r="K495" s="19">
        <v>492</v>
      </c>
    </row>
    <row r="496" spans="1:11">
      <c r="A496" s="20"/>
      <c r="B496" s="20"/>
      <c r="C496" s="20"/>
      <c r="D496" s="20"/>
      <c r="E496" s="17">
        <f>IFERROR(HLOOKUP(K496,'2016 Tables'!$A$15:$O$51,MATCH(F496,'2016 Tables'!$A$15:$A$51,0)),"")</f>
        <v>1.5</v>
      </c>
      <c r="F496" s="18" t="s">
        <v>4</v>
      </c>
      <c r="G496" s="18"/>
      <c r="H496" s="18"/>
      <c r="I496" s="18"/>
      <c r="J496" s="18"/>
      <c r="K496" s="19">
        <v>493</v>
      </c>
    </row>
    <row r="497" spans="1:11">
      <c r="A497" s="20"/>
      <c r="B497" s="20"/>
      <c r="C497" s="20"/>
      <c r="D497" s="20"/>
      <c r="E497" s="17">
        <f>IFERROR(HLOOKUP(K497,'2016 Tables'!$A$15:$O$51,MATCH(F497,'2016 Tables'!$A$15:$A$51,0)),"")</f>
        <v>1.5</v>
      </c>
      <c r="F497" s="18" t="s">
        <v>4</v>
      </c>
      <c r="G497" s="18"/>
      <c r="H497" s="18"/>
      <c r="I497" s="18"/>
      <c r="J497" s="18"/>
      <c r="K497" s="19">
        <v>494</v>
      </c>
    </row>
    <row r="498" spans="1:11">
      <c r="A498" s="20"/>
      <c r="B498" s="20"/>
      <c r="C498" s="20"/>
      <c r="D498" s="20"/>
      <c r="E498" s="17">
        <f>IFERROR(HLOOKUP(K498,'2016 Tables'!$A$15:$O$51,MATCH(F498,'2016 Tables'!$A$15:$A$51,0)),"")</f>
        <v>1.5</v>
      </c>
      <c r="F498" s="18" t="s">
        <v>4</v>
      </c>
      <c r="G498" s="18"/>
      <c r="H498" s="18"/>
      <c r="I498" s="18"/>
      <c r="J498" s="18"/>
      <c r="K498" s="19">
        <v>495</v>
      </c>
    </row>
    <row r="499" spans="1:11">
      <c r="A499" s="20"/>
      <c r="B499" s="20"/>
      <c r="C499" s="20"/>
      <c r="D499" s="20"/>
      <c r="E499" s="17">
        <f>IFERROR(HLOOKUP(K499,'2016 Tables'!$A$15:$O$51,MATCH(F499,'2016 Tables'!$A$15:$A$51,0)),"")</f>
        <v>1.5</v>
      </c>
      <c r="F499" s="18" t="s">
        <v>4</v>
      </c>
      <c r="G499" s="18"/>
      <c r="H499" s="18"/>
      <c r="I499" s="18"/>
      <c r="J499" s="18"/>
      <c r="K499" s="19">
        <v>496</v>
      </c>
    </row>
    <row r="500" spans="1:11">
      <c r="A500" s="20"/>
      <c r="B500" s="20"/>
      <c r="C500" s="20"/>
      <c r="D500" s="20"/>
      <c r="E500" s="17">
        <f>IFERROR(HLOOKUP(K500,'2016 Tables'!$A$15:$O$51,MATCH(F500,'2016 Tables'!$A$15:$A$51,0)),"")</f>
        <v>1.5</v>
      </c>
      <c r="F500" s="18" t="s">
        <v>4</v>
      </c>
      <c r="G500" s="18"/>
      <c r="H500" s="18"/>
      <c r="I500" s="18"/>
      <c r="J500" s="18"/>
      <c r="K500" s="19">
        <v>497</v>
      </c>
    </row>
    <row r="501" spans="1:11">
      <c r="A501" s="20"/>
      <c r="B501" s="20"/>
      <c r="C501" s="20"/>
      <c r="D501" s="20"/>
      <c r="E501" s="17">
        <f>IFERROR(HLOOKUP(K501,'2016 Tables'!$A$15:$O$51,MATCH(F501,'2016 Tables'!$A$15:$A$51,0)),"")</f>
        <v>1.5</v>
      </c>
      <c r="F501" s="18" t="s">
        <v>4</v>
      </c>
      <c r="G501" s="18"/>
      <c r="H501" s="18"/>
      <c r="I501" s="18"/>
      <c r="J501" s="18"/>
      <c r="K501" s="19">
        <v>498</v>
      </c>
    </row>
    <row r="502" spans="1:11">
      <c r="A502" s="20"/>
      <c r="B502" s="20"/>
      <c r="C502" s="20"/>
      <c r="D502" s="20"/>
      <c r="E502" s="17">
        <f>IFERROR(HLOOKUP(K502,'2016 Tables'!$A$15:$O$51,MATCH(F502,'2016 Tables'!$A$15:$A$51,0)),"")</f>
        <v>1.5</v>
      </c>
      <c r="F502" s="18" t="s">
        <v>4</v>
      </c>
      <c r="G502" s="18"/>
      <c r="H502" s="18"/>
      <c r="I502" s="18"/>
      <c r="J502" s="18"/>
      <c r="K502" s="19">
        <v>499</v>
      </c>
    </row>
    <row r="503" spans="1:11">
      <c r="A503" s="20"/>
      <c r="B503" s="20"/>
      <c r="C503" s="20"/>
      <c r="D503" s="20"/>
      <c r="E503" s="17">
        <f>IFERROR(HLOOKUP(K503,'2016 Tables'!$A$15:$O$51,MATCH(F503,'2016 Tables'!$A$15:$A$51,0)),"")</f>
        <v>1.5</v>
      </c>
      <c r="F503" s="18" t="s">
        <v>4</v>
      </c>
      <c r="G503" s="18"/>
      <c r="H503" s="18"/>
      <c r="I503" s="18"/>
      <c r="J503" s="18"/>
      <c r="K503" s="19">
        <v>500</v>
      </c>
    </row>
    <row r="504" spans="1:11">
      <c r="A504" s="20"/>
      <c r="B504" s="20"/>
      <c r="C504" s="20"/>
      <c r="D504" s="20"/>
      <c r="E504" s="17">
        <f>IFERROR(HLOOKUP(K504,'2016 Tables'!$A$15:$O$51,MATCH(F504,'2016 Tables'!$A$15:$A$51,0)),"")</f>
        <v>1.5</v>
      </c>
      <c r="F504" s="18" t="s">
        <v>4</v>
      </c>
      <c r="G504" s="18"/>
      <c r="H504" s="18"/>
      <c r="I504" s="18"/>
      <c r="J504" s="18"/>
      <c r="K504" s="19">
        <v>501</v>
      </c>
    </row>
    <row r="505" spans="1:11">
      <c r="A505" s="20"/>
      <c r="B505" s="20"/>
      <c r="C505" s="20"/>
      <c r="D505" s="20"/>
      <c r="E505" s="17">
        <f>IFERROR(HLOOKUP(K505,'2016 Tables'!$A$15:$O$51,MATCH(F505,'2016 Tables'!$A$15:$A$51,0)),"")</f>
        <v>1.5</v>
      </c>
      <c r="F505" s="18" t="s">
        <v>4</v>
      </c>
      <c r="G505" s="18"/>
      <c r="H505" s="18"/>
      <c r="I505" s="18"/>
      <c r="J505" s="18"/>
      <c r="K505" s="19">
        <v>502</v>
      </c>
    </row>
    <row r="506" spans="1:11">
      <c r="A506" s="20"/>
      <c r="B506" s="20"/>
      <c r="C506" s="20"/>
      <c r="D506" s="20"/>
      <c r="E506" s="17">
        <f>IFERROR(HLOOKUP(K506,'2016 Tables'!$A$15:$O$51,MATCH(F506,'2016 Tables'!$A$15:$A$51,0)),"")</f>
        <v>1.5</v>
      </c>
      <c r="F506" s="18" t="s">
        <v>4</v>
      </c>
      <c r="G506" s="18"/>
      <c r="H506" s="18"/>
      <c r="I506" s="18"/>
      <c r="J506" s="18"/>
      <c r="K506" s="19">
        <v>503</v>
      </c>
    </row>
    <row r="507" spans="1:11">
      <c r="A507" s="20"/>
      <c r="B507" s="20"/>
      <c r="C507" s="20"/>
      <c r="D507" s="20"/>
      <c r="E507" s="17">
        <f>IFERROR(HLOOKUP(K507,'2016 Tables'!$A$15:$O$51,MATCH(F507,'2016 Tables'!$A$15:$A$51,0)),"")</f>
        <v>1.5</v>
      </c>
      <c r="F507" s="18" t="s">
        <v>4</v>
      </c>
      <c r="G507" s="18"/>
      <c r="H507" s="18"/>
      <c r="I507" s="18"/>
      <c r="J507" s="18"/>
      <c r="K507" s="19">
        <v>504</v>
      </c>
    </row>
    <row r="508" spans="1:11">
      <c r="A508" s="20"/>
      <c r="B508" s="20"/>
      <c r="C508" s="20"/>
      <c r="D508" s="20"/>
      <c r="E508" s="17">
        <f>IFERROR(HLOOKUP(K508,'2016 Tables'!$A$15:$O$51,MATCH(F508,'2016 Tables'!$A$15:$A$51,0)),"")</f>
        <v>1.5</v>
      </c>
      <c r="F508" s="18" t="s">
        <v>4</v>
      </c>
      <c r="G508" s="18"/>
      <c r="H508" s="18"/>
      <c r="I508" s="18"/>
      <c r="J508" s="18"/>
      <c r="K508" s="19">
        <v>505</v>
      </c>
    </row>
    <row r="509" spans="1:11">
      <c r="A509" s="20"/>
      <c r="B509" s="20"/>
      <c r="C509" s="20"/>
      <c r="D509" s="20"/>
      <c r="E509" s="17">
        <f>IFERROR(HLOOKUP(K509,'2016 Tables'!$A$15:$O$51,MATCH(F509,'2016 Tables'!$A$15:$A$51,0)),"")</f>
        <v>1.5</v>
      </c>
      <c r="F509" s="18" t="s">
        <v>4</v>
      </c>
      <c r="G509" s="18"/>
      <c r="H509" s="18"/>
      <c r="I509" s="18"/>
      <c r="J509" s="18"/>
      <c r="K509" s="19">
        <v>506</v>
      </c>
    </row>
    <row r="510" spans="1:11">
      <c r="A510" s="20"/>
      <c r="B510" s="20"/>
      <c r="C510" s="20"/>
      <c r="D510" s="20"/>
      <c r="E510" s="17">
        <f>IFERROR(HLOOKUP(K510,'2016 Tables'!$A$15:$O$51,MATCH(F510,'2016 Tables'!$A$15:$A$51,0)),"")</f>
        <v>1.5</v>
      </c>
      <c r="F510" s="18" t="s">
        <v>4</v>
      </c>
      <c r="G510" s="18"/>
      <c r="H510" s="18"/>
      <c r="I510" s="18"/>
      <c r="J510" s="18"/>
      <c r="K510" s="19">
        <v>507</v>
      </c>
    </row>
    <row r="511" spans="1:11">
      <c r="A511" s="20"/>
      <c r="B511" s="20"/>
      <c r="C511" s="20"/>
      <c r="D511" s="20"/>
      <c r="E511" s="17">
        <f>IFERROR(HLOOKUP(K511,'2016 Tables'!$A$15:$O$51,MATCH(F511,'2016 Tables'!$A$15:$A$51,0)),"")</f>
        <v>1.5</v>
      </c>
      <c r="F511" s="18" t="s">
        <v>4</v>
      </c>
      <c r="G511" s="18"/>
      <c r="H511" s="18"/>
      <c r="I511" s="18"/>
      <c r="J511" s="18"/>
      <c r="K511" s="19">
        <v>508</v>
      </c>
    </row>
    <row r="512" spans="1:11">
      <c r="A512" s="20"/>
      <c r="B512" s="20"/>
      <c r="C512" s="20"/>
      <c r="D512" s="20"/>
      <c r="E512" s="17">
        <f>IFERROR(HLOOKUP(K512,'2016 Tables'!$A$15:$O$51,MATCH(F512,'2016 Tables'!$A$15:$A$51,0)),"")</f>
        <v>1.5</v>
      </c>
      <c r="F512" s="18" t="s">
        <v>4</v>
      </c>
      <c r="G512" s="18"/>
      <c r="H512" s="18"/>
      <c r="I512" s="18"/>
      <c r="J512" s="18"/>
      <c r="K512" s="19">
        <v>509</v>
      </c>
    </row>
    <row r="513" spans="1:11">
      <c r="A513" s="20"/>
      <c r="B513" s="20"/>
      <c r="C513" s="20"/>
      <c r="D513" s="20"/>
      <c r="E513" s="17">
        <f>IFERROR(HLOOKUP(K513,'2016 Tables'!$A$15:$O$51,MATCH(F513,'2016 Tables'!$A$15:$A$51,0)),"")</f>
        <v>1.5</v>
      </c>
      <c r="F513" s="18" t="s">
        <v>4</v>
      </c>
      <c r="G513" s="18"/>
      <c r="H513" s="18"/>
      <c r="I513" s="18"/>
      <c r="J513" s="18"/>
      <c r="K513" s="19">
        <v>510</v>
      </c>
    </row>
    <row r="514" spans="1:11">
      <c r="E514" s="17">
        <f>IFERROR(HLOOKUP(K514,'2016 Tables'!$A$15:$O$51,MATCH(F514,'2016 Tables'!$A$15:$A$51,0)),"")</f>
        <v>1.5</v>
      </c>
      <c r="F514" s="18" t="s">
        <v>4</v>
      </c>
      <c r="G514" s="18"/>
      <c r="H514" s="18"/>
      <c r="I514" s="18"/>
      <c r="J514" s="18"/>
      <c r="K514" s="19">
        <v>511</v>
      </c>
    </row>
    <row r="515" spans="1:11">
      <c r="E515" s="17">
        <f>IFERROR(HLOOKUP(K515,'2016 Tables'!$A$15:$O$51,MATCH(F515,'2016 Tables'!$A$15:$A$51,0)),"")</f>
        <v>1.5</v>
      </c>
      <c r="F515" s="18" t="s">
        <v>4</v>
      </c>
      <c r="G515" s="18"/>
      <c r="H515" s="18"/>
      <c r="I515" s="18"/>
      <c r="J515" s="18"/>
      <c r="K515" s="19">
        <v>512</v>
      </c>
    </row>
  </sheetData>
  <protectedRanges>
    <protectedRange sqref="F4:K515" name="Range1"/>
  </protectedRange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Tiering</vt:lpstr>
      <vt:lpstr>2016 Tables</vt:lpstr>
      <vt:lpstr>2017 Tables</vt:lpstr>
      <vt:lpstr>Calculator 2017</vt:lpstr>
      <vt:lpstr>Dfactor</vt:lpstr>
      <vt:lpstr>Dmid</vt:lpstr>
      <vt:lpstr>Doffset</vt:lpstr>
      <vt:lpstr>Dslope</vt:lpstr>
      <vt:lpstr>G</vt:lpstr>
      <vt:lpstr>m</vt:lpstr>
      <vt:lpstr>S</vt:lpstr>
      <vt:lpstr>T</vt:lpstr>
      <vt:lpstr>Tc</vt:lpstr>
      <vt:lpstr>Tmax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Koh</dc:creator>
  <cp:lastModifiedBy>Henry Koh</cp:lastModifiedBy>
  <cp:revision>298</cp:revision>
  <dcterms:created xsi:type="dcterms:W3CDTF">2017-02-08T19:25:28Z</dcterms:created>
  <dcterms:modified xsi:type="dcterms:W3CDTF">2017-05-15T10:52:35Z</dcterms:modified>
  <dc:language>en-SG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